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520" windowHeight="11640" activeTab="2"/>
  </bookViews>
  <sheets>
    <sheet name="majetok k 1.7.2015" sheetId="1" r:id="rId1"/>
    <sheet name="nehnuteľnosti k 1.7.2015" sheetId="2" r:id="rId2"/>
    <sheet name="elektronika k 1.7.2015" sheetId="5" r:id="rId3"/>
  </sheets>
  <calcPr calcId="125725"/>
</workbook>
</file>

<file path=xl/calcChain.xml><?xml version="1.0" encoding="utf-8"?>
<calcChain xmlns="http://schemas.openxmlformats.org/spreadsheetml/2006/main">
  <c r="J60" i="5"/>
  <c r="I60"/>
  <c r="H60"/>
  <c r="G60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C15" i="2"/>
  <c r="F49" i="1" l="1"/>
  <c r="F44" l="1"/>
  <c r="H48"/>
  <c r="H47"/>
  <c r="H43"/>
  <c r="H44" s="1"/>
  <c r="F40"/>
  <c r="H39"/>
  <c r="H38"/>
  <c r="F35"/>
  <c r="H34"/>
  <c r="H33"/>
  <c r="F30"/>
  <c r="H29"/>
  <c r="H28"/>
  <c r="H27"/>
  <c r="H26"/>
  <c r="H25"/>
  <c r="H24"/>
  <c r="H23"/>
  <c r="H22"/>
  <c r="F19"/>
  <c r="H18"/>
  <c r="H17"/>
  <c r="H16"/>
  <c r="H15"/>
  <c r="H14"/>
  <c r="H13"/>
  <c r="H12"/>
  <c r="H11"/>
  <c r="H49" l="1"/>
  <c r="H19"/>
  <c r="H30"/>
  <c r="H40"/>
  <c r="H35"/>
  <c r="H50" l="1"/>
  <c r="H52" s="1"/>
  <c r="H51" l="1"/>
</calcChain>
</file>

<file path=xl/sharedStrings.xml><?xml version="1.0" encoding="utf-8"?>
<sst xmlns="http://schemas.openxmlformats.org/spreadsheetml/2006/main" count="272" uniqueCount="146">
  <si>
    <t>P.č.</t>
  </si>
  <si>
    <t>Predmet poistenia</t>
  </si>
  <si>
    <t>Poistná suma (EUR)</t>
  </si>
  <si>
    <t>Ročné poistné (EUR)</t>
  </si>
  <si>
    <t>a)</t>
  </si>
  <si>
    <t>b)</t>
  </si>
  <si>
    <t>c)</t>
  </si>
  <si>
    <t>d)</t>
  </si>
  <si>
    <t>e)</t>
  </si>
  <si>
    <t>f)</t>
  </si>
  <si>
    <t>g)</t>
  </si>
  <si>
    <t>h)</t>
  </si>
  <si>
    <t>SPOLU</t>
  </si>
  <si>
    <t>Poistenie pre prípad odcudzenia</t>
  </si>
  <si>
    <t>Poistenie skla</t>
  </si>
  <si>
    <t>Ročné poistné za majetok celkom</t>
  </si>
  <si>
    <t>Lehotné (štvrťročné ) poistné za majetok</t>
  </si>
  <si>
    <t>Príloha:</t>
  </si>
  <si>
    <t>..................................</t>
  </si>
  <si>
    <t xml:space="preserve">podpis poisťovne           </t>
  </si>
  <si>
    <t>podpis poisteného</t>
  </si>
  <si>
    <t>Komplexné združené živelné poistenie</t>
  </si>
  <si>
    <t>Poistenie prepravy</t>
  </si>
  <si>
    <r>
      <t xml:space="preserve">Sadzba v </t>
    </r>
    <r>
      <rPr>
        <sz val="7"/>
        <rFont val="Calibri"/>
        <family val="2"/>
        <charset val="238"/>
      </rPr>
      <t>‰</t>
    </r>
    <r>
      <rPr>
        <sz val="7"/>
        <rFont val="Tahoma"/>
        <family val="2"/>
        <charset val="238"/>
      </rPr>
      <t xml:space="preserve"> (promille)</t>
    </r>
  </si>
  <si>
    <t>Vandalizmus</t>
  </si>
  <si>
    <t>Poistenie strojov a  elektroniky / ALL RISK /</t>
  </si>
  <si>
    <t>Spôsob poistenia</t>
  </si>
  <si>
    <t>Doplnenie špecifikácie poistenia</t>
  </si>
  <si>
    <t>NC</t>
  </si>
  <si>
    <t xml:space="preserve"> 1. riziko NC</t>
  </si>
  <si>
    <t xml:space="preserve">Súbor "nehnuteľnosti - cesty II. A III. Triedy" </t>
  </si>
  <si>
    <t xml:space="preserve"> Súbor  "stroje a elektronika" </t>
  </si>
  <si>
    <t xml:space="preserve"> Súbor/výber  "stroje a elektronika" </t>
  </si>
  <si>
    <t xml:space="preserve">Súbor "skla"  </t>
  </si>
  <si>
    <t xml:space="preserve">Preprava - Súbor/výber "hnuteľných vecí", "zásob"  </t>
  </si>
  <si>
    <t xml:space="preserve">Preprava - Súbor/výber "veci zvláštnej hodnoty"  </t>
  </si>
  <si>
    <t>Súbor "obstaranie hmotných investícií"</t>
  </si>
  <si>
    <t xml:space="preserve">Súbor "zásoby" </t>
  </si>
  <si>
    <t xml:space="preserve">Súbor "peniaze a cennosti"  prepravované poslom </t>
  </si>
  <si>
    <t>Súbor "peniaze a cennosti"  v trezore</t>
  </si>
  <si>
    <t xml:space="preserve">Súbor/výber "veci zvláštnej hodnoty" </t>
  </si>
  <si>
    <t xml:space="preserve">Súbor/výber  "hnuteľné veci" </t>
  </si>
  <si>
    <t xml:space="preserve">Súbor  "nehnuteľností" </t>
  </si>
  <si>
    <t>"Odpratávacie, demolačné, demontážne a remontážne náklady"</t>
  </si>
  <si>
    <t xml:space="preserve">Súbor "obstaranie hmotných investícií" </t>
  </si>
  <si>
    <t xml:space="preserve">Súbor "peniaze a cennosti"  </t>
  </si>
  <si>
    <t xml:space="preserve">Súbor/výber "veci zvláštnej hodnoty"  </t>
  </si>
  <si>
    <t xml:space="preserve">Súbor/výber "hnuteľné veci" </t>
  </si>
  <si>
    <t xml:space="preserve">Súbor "zásob" </t>
  </si>
  <si>
    <t>1. riziko</t>
  </si>
  <si>
    <t>počet dní</t>
  </si>
  <si>
    <t>NC,                  1. riziko NC</t>
  </si>
  <si>
    <t>Príloha č.1 - Zoznam nehnuteľností</t>
  </si>
  <si>
    <t>Nová cena (EUR)</t>
  </si>
  <si>
    <t>V Žiline, dňa 30.06.2015.</t>
  </si>
  <si>
    <t>zoznam nehnuteľností (príloha č. 1)</t>
  </si>
  <si>
    <r>
      <t xml:space="preserve">Účinnosť od: </t>
    </r>
    <r>
      <rPr>
        <b/>
        <sz val="9"/>
        <color rgb="FFFF0000"/>
        <rFont val="Tahoma"/>
        <family val="2"/>
        <charset val="238"/>
      </rPr>
      <t>01.07.2015,</t>
    </r>
    <r>
      <rPr>
        <b/>
        <sz val="9"/>
        <rFont val="Tahoma"/>
        <family val="2"/>
        <charset val="238"/>
      </rPr>
      <t xml:space="preserve"> </t>
    </r>
    <r>
      <rPr>
        <sz val="9"/>
        <rFont val="Tahoma"/>
        <family val="2"/>
        <charset val="238"/>
      </rPr>
      <t>0:00 hod.</t>
    </r>
  </si>
  <si>
    <t>Poistenie strojov a elektroniky</t>
  </si>
  <si>
    <t>Pro rata - za obdobie: 1.7.2015 - 30.9.2015</t>
  </si>
  <si>
    <t>Súčet</t>
  </si>
  <si>
    <t>podpis poisťovne</t>
  </si>
  <si>
    <t>.................................</t>
  </si>
  <si>
    <t>............................................</t>
  </si>
  <si>
    <t>Výber/súbor "nehnuteľností"  - podľa prílohy - zoznam nehnuteľností - príloha č. 1</t>
  </si>
  <si>
    <t>Výber  "stroje a elektronika"  - príloha č. 2</t>
  </si>
  <si>
    <t>zoznam elektroniky (príloha č. 2)</t>
  </si>
  <si>
    <r>
      <t xml:space="preserve">Zaradenie do poistenia k súborovej poistnej zmluve č.: </t>
    </r>
    <r>
      <rPr>
        <b/>
        <sz val="9"/>
        <rFont val="Tahoma"/>
        <family val="2"/>
        <charset val="238"/>
      </rPr>
      <t>0808023660</t>
    </r>
    <r>
      <rPr>
        <sz val="9"/>
        <rFont val="Tahoma"/>
        <family val="2"/>
        <charset val="238"/>
      </rPr>
      <t xml:space="preserve">                         </t>
    </r>
  </si>
  <si>
    <r>
      <t xml:space="preserve">Zaradenie do poistenia k poistnej zmluve č.:    </t>
    </r>
    <r>
      <rPr>
        <b/>
        <sz val="9"/>
        <rFont val="Tahoma"/>
        <family val="2"/>
        <charset val="238"/>
      </rPr>
      <t>0808023660</t>
    </r>
    <r>
      <rPr>
        <sz val="9"/>
        <rFont val="Tahoma"/>
        <family val="2"/>
        <charset val="238"/>
      </rPr>
      <t xml:space="preserve">                                 </t>
    </r>
  </si>
  <si>
    <r>
      <t xml:space="preserve">Zaradenie do poistenia k poistnej zmluve č.: </t>
    </r>
    <r>
      <rPr>
        <b/>
        <sz val="9"/>
        <rFont val="Tahoma"/>
        <family val="2"/>
        <charset val="238"/>
      </rPr>
      <t>0808023660</t>
    </r>
  </si>
  <si>
    <t>V Žiline, 30.06.2015.</t>
  </si>
  <si>
    <r>
      <t xml:space="preserve">Účinnosť od: </t>
    </r>
    <r>
      <rPr>
        <b/>
        <sz val="9"/>
        <color rgb="FFFF0000"/>
        <rFont val="Tahoma"/>
        <family val="2"/>
        <charset val="238"/>
      </rPr>
      <t>01</t>
    </r>
    <r>
      <rPr>
        <b/>
        <sz val="9"/>
        <color indexed="10"/>
        <rFont val="Tahoma"/>
        <family val="2"/>
        <charset val="238"/>
      </rPr>
      <t xml:space="preserve">.07.2015, </t>
    </r>
    <r>
      <rPr>
        <sz val="9"/>
        <rFont val="Tahoma"/>
        <family val="2"/>
        <charset val="238"/>
      </rPr>
      <t>00:00 hod.</t>
    </r>
  </si>
  <si>
    <r>
      <t xml:space="preserve">Účinnosť od: </t>
    </r>
    <r>
      <rPr>
        <b/>
        <sz val="9"/>
        <color rgb="FFFF0000"/>
        <rFont val="Tahoma"/>
        <family val="2"/>
        <charset val="238"/>
      </rPr>
      <t>01.07</t>
    </r>
    <r>
      <rPr>
        <b/>
        <sz val="9"/>
        <color indexed="10"/>
        <rFont val="Tahoma"/>
        <family val="2"/>
        <charset val="238"/>
      </rPr>
      <t xml:space="preserve">.2015, </t>
    </r>
    <r>
      <rPr>
        <sz val="9"/>
        <rFont val="Tahoma"/>
        <family val="2"/>
        <charset val="238"/>
      </rPr>
      <t>00:00 hod.</t>
    </r>
  </si>
  <si>
    <t xml:space="preserve">Príloha č.2 - Zoznam elektroniky  </t>
  </si>
  <si>
    <t>Poznámka</t>
  </si>
  <si>
    <t>Poistený: Gymnázium, Veľká Okružná 22, 010 01  Žilina</t>
  </si>
  <si>
    <t>IČO: 00 160 890</t>
  </si>
  <si>
    <t>budova školy - areál</t>
  </si>
  <si>
    <t>multifunkčné ihrisko</t>
  </si>
  <si>
    <t>p.č.</t>
  </si>
  <si>
    <t>názov</t>
  </si>
  <si>
    <t>MJ</t>
  </si>
  <si>
    <t>MN</t>
  </si>
  <si>
    <t>cena za MJ</t>
  </si>
  <si>
    <t>spolu cena s DPH</t>
  </si>
  <si>
    <t>združený živel</t>
  </si>
  <si>
    <t>odcudzenie</t>
  </si>
  <si>
    <t>elektronika</t>
  </si>
  <si>
    <t>notebook HP 6830s P8400 bez soft.</t>
  </si>
  <si>
    <t>ks</t>
  </si>
  <si>
    <t>software MS Office, Eset SS, Nero</t>
  </si>
  <si>
    <t>videokamera Sony HDD/MS Duo</t>
  </si>
  <si>
    <t>tlačiareň HP LaserJet Color CM2320nf</t>
  </si>
  <si>
    <t>dig. Fotoaparát Son Cybershot</t>
  </si>
  <si>
    <t xml:space="preserve">tabuľa magnet Basic </t>
  </si>
  <si>
    <t>Ebeam White Board</t>
  </si>
  <si>
    <t>Reflecta statív GF lux</t>
  </si>
  <si>
    <t>faktura  č. 209282 dodávateľ: Euro Dotácie, a.s. Dolné Rudiny 2, Žilina</t>
  </si>
  <si>
    <t>informačná tabuľa</t>
  </si>
  <si>
    <t>označenie miestnosti</t>
  </si>
  <si>
    <t>logo ESF</t>
  </si>
  <si>
    <t>vlajka EU a SR</t>
  </si>
  <si>
    <t>stojan na vlajku</t>
  </si>
  <si>
    <t xml:space="preserve">faktura: 090117, dodavateľ: PD COMP, Martinská 34, Bratislava </t>
  </si>
  <si>
    <t>Coach Labll + merací panel</t>
  </si>
  <si>
    <t>Elab interfejs</t>
  </si>
  <si>
    <t>adaptér 0519</t>
  </si>
  <si>
    <t>adaptér 0520</t>
  </si>
  <si>
    <t>senzor teploty ( 1300 oC )</t>
  </si>
  <si>
    <t>senzor osvetlenia  ( do 200lx ) )</t>
  </si>
  <si>
    <t>senzor teploty ( 110 oC )</t>
  </si>
  <si>
    <t>senzor zvuku</t>
  </si>
  <si>
    <t>difwerenčný senzor napätia</t>
  </si>
  <si>
    <t>senzor prúdu do 5A</t>
  </si>
  <si>
    <t>senzor tlaku</t>
  </si>
  <si>
    <t>senzor mag. Indukcie</t>
  </si>
  <si>
    <t>senzor malého zrýchlenia</t>
  </si>
  <si>
    <t>senzor teploty 0511</t>
  </si>
  <si>
    <t>meracia kladka</t>
  </si>
  <si>
    <t>senzor sily</t>
  </si>
  <si>
    <t>ultrazvukový senzor vzdialenosti</t>
  </si>
  <si>
    <t>Preberací protokol č.40511 (DATALAN)</t>
  </si>
  <si>
    <t>HP Compay dc5850 Small Form Factor PC</t>
  </si>
  <si>
    <t>Dataprojektor EPSON EB85edu</t>
  </si>
  <si>
    <t>Notebook HP Compaq 6730b</t>
  </si>
  <si>
    <t>Preberací protokol č.985468 (DATALAN)</t>
  </si>
  <si>
    <t>Notebook HP ProBook 4515s MS Windows s príslušenstvami</t>
  </si>
  <si>
    <t>Projektro Hitachi ED-A101/111</t>
  </si>
  <si>
    <t>Interaktívna tabuľa s prísluš. Promethean-ActivBoard 378 Pro</t>
  </si>
  <si>
    <t>Faktúra č. 100134 (PD COMP,RNDr. Demkanin)</t>
  </si>
  <si>
    <t>Mikroskop št. DeltaOptical BioLight</t>
  </si>
  <si>
    <t>Mikroskop št. Delta BioStage</t>
  </si>
  <si>
    <t>Mapy - Dejepis</t>
  </si>
  <si>
    <t xml:space="preserve">Preberací protokol č. 503226-3418 DATALAN, a.s., </t>
  </si>
  <si>
    <t>Notebook HP ProBook 4330s, vrátane aplikačného SW - MS Office 2010</t>
  </si>
  <si>
    <t>Preberací protokol č. 2306/2014 Aliter Technologies, a.s. Bratislava</t>
  </si>
  <si>
    <t>Notebook Lenovo ThinkPad B590</t>
  </si>
  <si>
    <t>Reproduktory Genius SH-HF 1800A vrátane príslušenstva</t>
  </si>
  <si>
    <t xml:space="preserve">Preberací protokol č. 2132594-13397 DATALAN, a.s., </t>
  </si>
  <si>
    <t>Interaktívna tabuľa QOMO, Projektor EPSON vrátane príslušenstva</t>
  </si>
  <si>
    <t>Notebook Lenovo ThinkEdge 545 vrátane operačného systému, SW</t>
  </si>
  <si>
    <t>WiFi router D-Link DIR 826L</t>
  </si>
  <si>
    <t>Tablet samsung Galaxy Note10,1" vrátane príslušenstva</t>
  </si>
  <si>
    <t>SPOLU(1 až 47)</t>
  </si>
  <si>
    <t>faktúra</t>
  </si>
  <si>
    <t>faktúra č. 300935     dodávateľ: versity, a.s., Bratislavská 29, Žilina</t>
  </si>
  <si>
    <t>C/04/2015 Fasafoft 842/15/2015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</si>
</sst>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_-* #,##0.00\ _S_k_-;\-* #,##0.00\ _S_k_-;_-* &quot;-&quot;??\ _S_k_-;_-@_-"/>
    <numFmt numFmtId="166" formatCode="#,##0.00\ [$€-1]"/>
  </numFmts>
  <fonts count="27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7"/>
      <name val="Tahoma"/>
      <family val="2"/>
      <charset val="238"/>
    </font>
    <font>
      <b/>
      <sz val="7"/>
      <name val="Tahoma"/>
      <family val="2"/>
      <charset val="238"/>
    </font>
    <font>
      <sz val="8"/>
      <color rgb="FFFF0000"/>
      <name val="Tahoma"/>
      <family val="2"/>
      <charset val="238"/>
    </font>
    <font>
      <b/>
      <i/>
      <sz val="7"/>
      <name val="Tahoma"/>
      <family val="2"/>
      <charset val="238"/>
    </font>
    <font>
      <b/>
      <i/>
      <sz val="10"/>
      <name val="Tahoma"/>
      <family val="2"/>
      <charset val="238"/>
    </font>
    <font>
      <sz val="7"/>
      <name val="Arial"/>
      <family val="2"/>
      <charset val="238"/>
    </font>
    <font>
      <sz val="7"/>
      <color theme="1"/>
      <name val="Tahoma"/>
      <family val="2"/>
      <charset val="238"/>
    </font>
    <font>
      <b/>
      <sz val="8"/>
      <name val="Tahoma"/>
      <family val="2"/>
      <charset val="238"/>
    </font>
    <font>
      <sz val="7"/>
      <name val="Calibri"/>
      <family val="2"/>
      <charset val="238"/>
    </font>
    <font>
      <b/>
      <sz val="9"/>
      <color indexed="10"/>
      <name val="Tahoma"/>
      <family val="2"/>
      <charset val="238"/>
    </font>
    <font>
      <b/>
      <sz val="12"/>
      <name val="Arial"/>
      <family val="2"/>
      <charset val="238"/>
    </font>
    <font>
      <b/>
      <sz val="9"/>
      <color rgb="FFFF0000"/>
      <name val="Tahoma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8" fillId="0" borderId="0"/>
    <xf numFmtId="0" fontId="18" fillId="0" borderId="0"/>
    <xf numFmtId="0" fontId="21" fillId="0" borderId="0"/>
    <xf numFmtId="165" fontId="21" fillId="0" borderId="0" applyFont="0" applyFill="0" applyBorder="0" applyAlignment="0" applyProtection="0"/>
  </cellStyleXfs>
  <cellXfs count="31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7" fillId="3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49" fontId="6" fillId="0" borderId="14" xfId="0" applyNumberFormat="1" applyFont="1" applyBorder="1" applyAlignment="1">
      <alignment horizontal="left"/>
    </xf>
    <xf numFmtId="0" fontId="7" fillId="0" borderId="3" xfId="0" applyFont="1" applyBorder="1" applyAlignment="1">
      <alignment wrapText="1"/>
    </xf>
    <xf numFmtId="4" fontId="6" fillId="0" borderId="3" xfId="0" applyNumberFormat="1" applyFont="1" applyBorder="1"/>
    <xf numFmtId="4" fontId="6" fillId="0" borderId="16" xfId="0" applyNumberFormat="1" applyFont="1" applyBorder="1"/>
    <xf numFmtId="0" fontId="8" fillId="0" borderId="0" xfId="0" applyFont="1"/>
    <xf numFmtId="0" fontId="7" fillId="0" borderId="17" xfId="0" applyFont="1" applyBorder="1" applyAlignment="1">
      <alignment wrapText="1"/>
    </xf>
    <xf numFmtId="4" fontId="6" fillId="0" borderId="17" xfId="0" applyNumberFormat="1" applyFont="1" applyBorder="1"/>
    <xf numFmtId="4" fontId="6" fillId="0" borderId="19" xfId="0" applyNumberFormat="1" applyFont="1" applyBorder="1"/>
    <xf numFmtId="49" fontId="6" fillId="0" borderId="19" xfId="0" applyNumberFormat="1" applyFont="1" applyBorder="1" applyAlignment="1">
      <alignment horizontal="left"/>
    </xf>
    <xf numFmtId="0" fontId="7" fillId="0" borderId="20" xfId="0" applyFont="1" applyBorder="1" applyAlignment="1">
      <alignment wrapText="1"/>
    </xf>
    <xf numFmtId="4" fontId="6" fillId="0" borderId="20" xfId="0" applyNumberFormat="1" applyFont="1" applyBorder="1"/>
    <xf numFmtId="4" fontId="6" fillId="0" borderId="20" xfId="0" applyNumberFormat="1" applyFont="1" applyBorder="1" applyAlignment="1">
      <alignment wrapText="1"/>
    </xf>
    <xf numFmtId="0" fontId="1" fillId="0" borderId="0" xfId="0" applyFont="1" applyAlignment="1"/>
    <xf numFmtId="4" fontId="6" fillId="4" borderId="20" xfId="0" applyNumberFormat="1" applyFont="1" applyFill="1" applyBorder="1"/>
    <xf numFmtId="2" fontId="1" fillId="0" borderId="0" xfId="0" applyNumberFormat="1" applyFont="1"/>
    <xf numFmtId="0" fontId="6" fillId="0" borderId="21" xfId="0" applyFont="1" applyBorder="1" applyAlignment="1">
      <alignment horizontal="center"/>
    </xf>
    <xf numFmtId="49" fontId="6" fillId="0" borderId="22" xfId="0" applyNumberFormat="1" applyFont="1" applyBorder="1" applyAlignment="1">
      <alignment horizontal="left"/>
    </xf>
    <xf numFmtId="0" fontId="7" fillId="0" borderId="23" xfId="0" applyFont="1" applyBorder="1" applyAlignment="1">
      <alignment horizontal="justify" vertical="center" wrapText="1"/>
    </xf>
    <xf numFmtId="4" fontId="6" fillId="0" borderId="24" xfId="0" applyNumberFormat="1" applyFont="1" applyBorder="1" applyAlignment="1">
      <alignment horizontal="right" wrapText="1"/>
    </xf>
    <xf numFmtId="4" fontId="6" fillId="0" borderId="26" xfId="0" applyNumberFormat="1" applyFont="1" applyBorder="1"/>
    <xf numFmtId="0" fontId="1" fillId="0" borderId="27" xfId="0" applyFont="1" applyBorder="1" applyAlignment="1">
      <alignment horizontal="center"/>
    </xf>
    <xf numFmtId="49" fontId="1" fillId="0" borderId="28" xfId="0" applyNumberFormat="1" applyFont="1" applyBorder="1" applyAlignment="1">
      <alignment horizontal="left"/>
    </xf>
    <xf numFmtId="0" fontId="5" fillId="0" borderId="29" xfId="0" applyFont="1" applyBorder="1" applyAlignment="1">
      <alignment horizontal="justify" vertical="center" wrapText="1"/>
    </xf>
    <xf numFmtId="4" fontId="9" fillId="0" borderId="10" xfId="0" applyNumberFormat="1" applyFont="1" applyBorder="1" applyAlignment="1">
      <alignment horizontal="right" vertical="center" wrapText="1"/>
    </xf>
    <xf numFmtId="0" fontId="10" fillId="2" borderId="11" xfId="0" applyFont="1" applyFill="1" applyBorder="1"/>
    <xf numFmtId="4" fontId="9" fillId="0" borderId="12" xfId="0" applyNumberFormat="1" applyFont="1" applyBorder="1"/>
    <xf numFmtId="0" fontId="7" fillId="5" borderId="10" xfId="0" applyFont="1" applyFill="1" applyBorder="1" applyAlignment="1">
      <alignment horizontal="center" wrapText="1"/>
    </xf>
    <xf numFmtId="0" fontId="7" fillId="5" borderId="12" xfId="0" applyFont="1" applyFill="1" applyBorder="1" applyAlignment="1">
      <alignment horizontal="center" wrapText="1"/>
    </xf>
    <xf numFmtId="0" fontId="7" fillId="0" borderId="3" xfId="0" applyFont="1" applyBorder="1"/>
    <xf numFmtId="4" fontId="6" fillId="0" borderId="14" xfId="0" applyNumberFormat="1" applyFont="1" applyBorder="1"/>
    <xf numFmtId="0" fontId="4" fillId="0" borderId="0" xfId="0" applyFont="1"/>
    <xf numFmtId="0" fontId="7" fillId="0" borderId="20" xfId="0" applyFont="1" applyBorder="1"/>
    <xf numFmtId="4" fontId="12" fillId="0" borderId="20" xfId="0" applyNumberFormat="1" applyFont="1" applyBorder="1"/>
    <xf numFmtId="4" fontId="6" fillId="0" borderId="22" xfId="0" applyNumberFormat="1" applyFont="1" applyBorder="1"/>
    <xf numFmtId="0" fontId="6" fillId="0" borderId="27" xfId="0" applyFont="1" applyBorder="1" applyAlignment="1">
      <alignment horizontal="center"/>
    </xf>
    <xf numFmtId="49" fontId="6" fillId="0" borderId="28" xfId="0" applyNumberFormat="1" applyFont="1" applyBorder="1" applyAlignment="1">
      <alignment horizontal="left"/>
    </xf>
    <xf numFmtId="0" fontId="6" fillId="0" borderId="10" xfId="0" applyFont="1" applyBorder="1"/>
    <xf numFmtId="4" fontId="9" fillId="0" borderId="27" xfId="0" applyNumberFormat="1" applyFont="1" applyBorder="1"/>
    <xf numFmtId="0" fontId="9" fillId="2" borderId="11" xfId="0" applyFont="1" applyFill="1" applyBorder="1" applyAlignment="1">
      <alignment horizontal="center"/>
    </xf>
    <xf numFmtId="4" fontId="9" fillId="0" borderId="12" xfId="0" applyNumberFormat="1" applyFont="1" applyBorder="1" applyAlignment="1">
      <alignment horizontal="right"/>
    </xf>
    <xf numFmtId="0" fontId="7" fillId="6" borderId="27" xfId="0" applyFont="1" applyFill="1" applyBorder="1" applyAlignment="1">
      <alignment horizontal="center" wrapText="1"/>
    </xf>
    <xf numFmtId="0" fontId="7" fillId="6" borderId="12" xfId="0" applyFont="1" applyFill="1" applyBorder="1" applyAlignment="1">
      <alignment horizontal="center" wrapText="1"/>
    </xf>
    <xf numFmtId="0" fontId="7" fillId="0" borderId="34" xfId="0" applyFont="1" applyBorder="1"/>
    <xf numFmtId="4" fontId="6" fillId="0" borderId="35" xfId="0" applyNumberFormat="1" applyFont="1" applyBorder="1" applyAlignment="1">
      <alignment horizontal="right" wrapText="1"/>
    </xf>
    <xf numFmtId="0" fontId="6" fillId="0" borderId="29" xfId="0" applyFont="1" applyBorder="1" applyAlignment="1">
      <alignment horizontal="justify" vertical="center" wrapText="1"/>
    </xf>
    <xf numFmtId="0" fontId="9" fillId="2" borderId="11" xfId="0" applyFont="1" applyFill="1" applyBorder="1"/>
    <xf numFmtId="0" fontId="7" fillId="7" borderId="1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9" fontId="6" fillId="0" borderId="16" xfId="0" applyNumberFormat="1" applyFont="1" applyBorder="1" applyAlignment="1">
      <alignment horizontal="left"/>
    </xf>
    <xf numFmtId="0" fontId="7" fillId="0" borderId="34" xfId="0" applyFont="1" applyBorder="1" applyAlignment="1">
      <alignment horizontal="justify" wrapText="1"/>
    </xf>
    <xf numFmtId="4" fontId="6" fillId="0" borderId="37" xfId="0" applyNumberFormat="1" applyFont="1" applyBorder="1" applyAlignment="1">
      <alignment horizontal="right" wrapText="1"/>
    </xf>
    <xf numFmtId="4" fontId="6" fillId="0" borderId="16" xfId="0" applyNumberFormat="1" applyFont="1" applyBorder="1" applyAlignment="1"/>
    <xf numFmtId="49" fontId="6" fillId="0" borderId="38" xfId="0" applyNumberFormat="1" applyFont="1" applyBorder="1" applyAlignment="1">
      <alignment horizontal="left"/>
    </xf>
    <xf numFmtId="4" fontId="6" fillId="0" borderId="0" xfId="0" applyNumberFormat="1" applyFont="1" applyBorder="1" applyAlignment="1">
      <alignment horizontal="right" wrapText="1"/>
    </xf>
    <xf numFmtId="4" fontId="6" fillId="0" borderId="38" xfId="0" applyNumberFormat="1" applyFont="1" applyBorder="1" applyAlignment="1"/>
    <xf numFmtId="0" fontId="6" fillId="0" borderId="10" xfId="0" applyFont="1" applyBorder="1" applyAlignment="1">
      <alignment horizontal="justify" vertical="center" wrapText="1"/>
    </xf>
    <xf numFmtId="4" fontId="9" fillId="0" borderId="27" xfId="0" applyNumberFormat="1" applyFont="1" applyBorder="1" applyAlignment="1">
      <alignment horizontal="right" vertical="center" wrapText="1"/>
    </xf>
    <xf numFmtId="0" fontId="7" fillId="8" borderId="27" xfId="0" applyFont="1" applyFill="1" applyBorder="1" applyAlignment="1">
      <alignment horizontal="center" wrapText="1"/>
    </xf>
    <xf numFmtId="0" fontId="7" fillId="8" borderId="12" xfId="0" applyFont="1" applyFill="1" applyBorder="1" applyAlignment="1">
      <alignment horizontal="center" wrapText="1"/>
    </xf>
    <xf numFmtId="4" fontId="6" fillId="0" borderId="40" xfId="0" applyNumberFormat="1" applyFont="1" applyBorder="1" applyAlignment="1">
      <alignment horizontal="right" wrapText="1"/>
    </xf>
    <xf numFmtId="0" fontId="6" fillId="0" borderId="42" xfId="0" applyFont="1" applyBorder="1" applyAlignment="1">
      <alignment horizontal="center"/>
    </xf>
    <xf numFmtId="49" fontId="6" fillId="0" borderId="26" xfId="0" applyNumberFormat="1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49" fontId="6" fillId="0" borderId="2" xfId="0" applyNumberFormat="1" applyFont="1" applyBorder="1" applyAlignment="1">
      <alignment horizontal="left"/>
    </xf>
    <xf numFmtId="0" fontId="6" fillId="0" borderId="43" xfId="0" applyFont="1" applyBorder="1" applyAlignment="1">
      <alignment horizontal="justify" vertical="center" wrapText="1"/>
    </xf>
    <xf numFmtId="4" fontId="9" fillId="0" borderId="4" xfId="0" applyNumberFormat="1" applyFont="1" applyBorder="1" applyAlignment="1">
      <alignment horizontal="right" wrapText="1"/>
    </xf>
    <xf numFmtId="0" fontId="2" fillId="0" borderId="27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3" fillId="0" borderId="44" xfId="0" applyFont="1" applyFill="1" applyBorder="1"/>
    <xf numFmtId="4" fontId="3" fillId="0" borderId="29" xfId="0" applyNumberFormat="1" applyFont="1" applyFill="1" applyBorder="1"/>
    <xf numFmtId="0" fontId="2" fillId="0" borderId="0" xfId="0" applyFont="1" applyFill="1"/>
    <xf numFmtId="0" fontId="1" fillId="0" borderId="42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4" fillId="0" borderId="44" xfId="0" applyFont="1" applyBorder="1"/>
    <xf numFmtId="0" fontId="4" fillId="0" borderId="45" xfId="0" applyFont="1" applyBorder="1"/>
    <xf numFmtId="0" fontId="1" fillId="0" borderId="45" xfId="0" applyFont="1" applyBorder="1" applyAlignment="1">
      <alignment horizontal="center"/>
    </xf>
    <xf numFmtId="4" fontId="4" fillId="0" borderId="29" xfId="0" applyNumberFormat="1" applyFont="1" applyBorder="1" applyAlignment="1">
      <alignment horizontal="right"/>
    </xf>
    <xf numFmtId="0" fontId="1" fillId="0" borderId="27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13" fillId="0" borderId="44" xfId="0" applyFont="1" applyFill="1" applyBorder="1" applyAlignment="1">
      <alignment horizontal="left"/>
    </xf>
    <xf numFmtId="0" fontId="1" fillId="0" borderId="28" xfId="0" applyFont="1" applyFill="1" applyBorder="1" applyAlignment="1">
      <alignment horizontal="center"/>
    </xf>
    <xf numFmtId="0" fontId="1" fillId="0" borderId="0" xfId="0" applyFont="1" applyFill="1"/>
    <xf numFmtId="0" fontId="7" fillId="0" borderId="30" xfId="0" applyFont="1" applyBorder="1"/>
    <xf numFmtId="0" fontId="7" fillId="0" borderId="41" xfId="0" applyFont="1" applyBorder="1" applyAlignment="1">
      <alignment horizontal="justify" wrapText="1"/>
    </xf>
    <xf numFmtId="0" fontId="7" fillId="0" borderId="9" xfId="0" applyFont="1" applyBorder="1" applyAlignment="1">
      <alignment horizontal="justify" wrapText="1"/>
    </xf>
    <xf numFmtId="0" fontId="6" fillId="2" borderId="4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7" fillId="0" borderId="17" xfId="0" applyFont="1" applyBorder="1"/>
    <xf numFmtId="0" fontId="7" fillId="0" borderId="40" xfId="0" applyFont="1" applyBorder="1" applyAlignment="1">
      <alignment horizontal="justify" wrapText="1"/>
    </xf>
    <xf numFmtId="0" fontId="7" fillId="0" borderId="0" xfId="0" applyFont="1" applyBorder="1" applyAlignment="1">
      <alignment horizontal="justify" wrapText="1"/>
    </xf>
    <xf numFmtId="0" fontId="13" fillId="0" borderId="45" xfId="0" applyFont="1" applyFill="1" applyBorder="1" applyAlignment="1">
      <alignment horizontal="left"/>
    </xf>
    <xf numFmtId="0" fontId="7" fillId="0" borderId="39" xfId="0" applyFont="1" applyBorder="1"/>
    <xf numFmtId="0" fontId="3" fillId="0" borderId="10" xfId="0" applyFont="1" applyFill="1" applyBorder="1"/>
    <xf numFmtId="0" fontId="2" fillId="0" borderId="44" xfId="0" applyFont="1" applyFill="1" applyBorder="1" applyAlignment="1">
      <alignment horizontal="center"/>
    </xf>
    <xf numFmtId="4" fontId="12" fillId="0" borderId="47" xfId="0" applyNumberFormat="1" applyFont="1" applyBorder="1"/>
    <xf numFmtId="0" fontId="7" fillId="0" borderId="3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39" xfId="0" applyFont="1" applyBorder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7" fillId="0" borderId="34" xfId="0" applyFont="1" applyBorder="1" applyAlignment="1">
      <alignment horizontal="center" wrapText="1"/>
    </xf>
    <xf numFmtId="0" fontId="7" fillId="0" borderId="39" xfId="0" applyFont="1" applyBorder="1" applyAlignment="1">
      <alignment horizontal="center" wrapText="1"/>
    </xf>
    <xf numFmtId="0" fontId="13" fillId="0" borderId="1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6" fillId="2" borderId="15" xfId="0" applyNumberFormat="1" applyFont="1" applyFill="1" applyBorder="1" applyAlignment="1">
      <alignment horizontal="center"/>
    </xf>
    <xf numFmtId="164" fontId="6" fillId="2" borderId="18" xfId="0" applyNumberFormat="1" applyFont="1" applyFill="1" applyBorder="1" applyAlignment="1">
      <alignment horizontal="center"/>
    </xf>
    <xf numFmtId="164" fontId="6" fillId="2" borderId="25" xfId="0" applyNumberFormat="1" applyFont="1" applyFill="1" applyBorder="1" applyAlignment="1">
      <alignment horizontal="center"/>
    </xf>
    <xf numFmtId="164" fontId="11" fillId="2" borderId="31" xfId="0" applyNumberFormat="1" applyFont="1" applyFill="1" applyBorder="1" applyAlignment="1">
      <alignment horizontal="center"/>
    </xf>
    <xf numFmtId="164" fontId="11" fillId="2" borderId="18" xfId="0" applyNumberFormat="1" applyFont="1" applyFill="1" applyBorder="1" applyAlignment="1">
      <alignment horizontal="center"/>
    </xf>
    <xf numFmtId="164" fontId="11" fillId="2" borderId="36" xfId="0" applyNumberFormat="1" applyFont="1" applyFill="1" applyBorder="1" applyAlignment="1">
      <alignment horizontal="center"/>
    </xf>
    <xf numFmtId="164" fontId="11" fillId="2" borderId="15" xfId="0" applyNumberFormat="1" applyFont="1" applyFill="1" applyBorder="1" applyAlignment="1">
      <alignment horizontal="center"/>
    </xf>
    <xf numFmtId="0" fontId="16" fillId="0" borderId="0" xfId="0" applyFont="1"/>
    <xf numFmtId="0" fontId="18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5" fillId="0" borderId="0" xfId="0" applyFont="1" applyAlignment="1">
      <alignment horizontal="left"/>
    </xf>
    <xf numFmtId="0" fontId="22" fillId="0" borderId="0" xfId="0" applyFont="1"/>
    <xf numFmtId="4" fontId="0" fillId="0" borderId="30" xfId="0" applyNumberFormat="1" applyBorder="1"/>
    <xf numFmtId="0" fontId="0" fillId="0" borderId="34" xfId="0" applyBorder="1"/>
    <xf numFmtId="4" fontId="22" fillId="0" borderId="29" xfId="0" applyNumberFormat="1" applyFont="1" applyBorder="1"/>
    <xf numFmtId="0" fontId="0" fillId="0" borderId="29" xfId="0" applyBorder="1"/>
    <xf numFmtId="0" fontId="22" fillId="0" borderId="29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4" fontId="0" fillId="0" borderId="48" xfId="0" applyNumberFormat="1" applyBorder="1"/>
    <xf numFmtId="0" fontId="22" fillId="0" borderId="29" xfId="0" applyFont="1" applyBorder="1"/>
    <xf numFmtId="0" fontId="22" fillId="0" borderId="45" xfId="0" applyFont="1" applyBorder="1"/>
    <xf numFmtId="0" fontId="22" fillId="0" borderId="30" xfId="0" applyFont="1" applyBorder="1" applyAlignment="1">
      <alignment horizontal="center"/>
    </xf>
    <xf numFmtId="0" fontId="22" fillId="0" borderId="40" xfId="0" applyFont="1" applyBorder="1"/>
    <xf numFmtId="0" fontId="22" fillId="0" borderId="48" xfId="0" applyFont="1" applyBorder="1" applyAlignment="1">
      <alignment horizontal="center"/>
    </xf>
    <xf numFmtId="0" fontId="22" fillId="0" borderId="0" xfId="0" applyFont="1" applyBorder="1"/>
    <xf numFmtId="0" fontId="0" fillId="0" borderId="48" xfId="0" applyBorder="1"/>
    <xf numFmtId="0" fontId="22" fillId="0" borderId="0" xfId="0" applyFont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0" fillId="0" borderId="1" xfId="0" applyBorder="1"/>
    <xf numFmtId="0" fontId="23" fillId="0" borderId="15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166" fontId="0" fillId="0" borderId="15" xfId="0" applyNumberFormat="1" applyBorder="1"/>
    <xf numFmtId="166" fontId="0" fillId="0" borderId="16" xfId="0" applyNumberFormat="1" applyBorder="1"/>
    <xf numFmtId="0" fontId="0" fillId="0" borderId="50" xfId="0" applyBorder="1"/>
    <xf numFmtId="0" fontId="23" fillId="0" borderId="18" xfId="0" applyFont="1" applyBorder="1"/>
    <xf numFmtId="0" fontId="0" fillId="0" borderId="18" xfId="0" applyBorder="1" applyAlignment="1">
      <alignment horizontal="center"/>
    </xf>
    <xf numFmtId="0" fontId="0" fillId="0" borderId="18" xfId="0" applyBorder="1"/>
    <xf numFmtId="166" fontId="0" fillId="0" borderId="18" xfId="0" applyNumberFormat="1" applyBorder="1"/>
    <xf numFmtId="166" fontId="0" fillId="0" borderId="19" xfId="0" applyNumberFormat="1" applyBorder="1"/>
    <xf numFmtId="0" fontId="0" fillId="0" borderId="19" xfId="0" applyBorder="1" applyAlignment="1">
      <alignment horizontal="center"/>
    </xf>
    <xf numFmtId="0" fontId="0" fillId="0" borderId="7" xfId="0" applyBorder="1"/>
    <xf numFmtId="0" fontId="23" fillId="0" borderId="25" xfId="0" applyFont="1" applyBorder="1"/>
    <xf numFmtId="0" fontId="0" fillId="0" borderId="25" xfId="0" applyBorder="1" applyAlignment="1">
      <alignment horizontal="center"/>
    </xf>
    <xf numFmtId="0" fontId="0" fillId="0" borderId="25" xfId="0" applyBorder="1"/>
    <xf numFmtId="166" fontId="0" fillId="0" borderId="25" xfId="0" applyNumberFormat="1" applyBorder="1"/>
    <xf numFmtId="0" fontId="0" fillId="0" borderId="26" xfId="0" applyBorder="1" applyAlignment="1">
      <alignment horizontal="center"/>
    </xf>
    <xf numFmtId="0" fontId="23" fillId="0" borderId="15" xfId="0" applyFont="1" applyFill="1" applyBorder="1"/>
    <xf numFmtId="166" fontId="0" fillId="0" borderId="15" xfId="0" applyNumberFormat="1" applyFill="1" applyBorder="1"/>
    <xf numFmtId="0" fontId="0" fillId="0" borderId="16" xfId="0" applyBorder="1" applyAlignment="1">
      <alignment horizontal="center"/>
    </xf>
    <xf numFmtId="0" fontId="23" fillId="0" borderId="18" xfId="0" applyFont="1" applyFill="1" applyBorder="1"/>
    <xf numFmtId="166" fontId="0" fillId="0" borderId="18" xfId="0" applyNumberFormat="1" applyFill="1" applyBorder="1"/>
    <xf numFmtId="0" fontId="23" fillId="0" borderId="25" xfId="0" applyFont="1" applyFill="1" applyBorder="1"/>
    <xf numFmtId="166" fontId="0" fillId="0" borderId="25" xfId="0" applyNumberFormat="1" applyFill="1" applyBorder="1"/>
    <xf numFmtId="0" fontId="0" fillId="0" borderId="19" xfId="0" applyBorder="1"/>
    <xf numFmtId="0" fontId="0" fillId="0" borderId="26" xfId="0" applyBorder="1"/>
    <xf numFmtId="0" fontId="25" fillId="0" borderId="1" xfId="0" applyFont="1" applyBorder="1" applyAlignment="1"/>
    <xf numFmtId="3" fontId="0" fillId="0" borderId="15" xfId="0" applyNumberFormat="1" applyBorder="1"/>
    <xf numFmtId="4" fontId="0" fillId="0" borderId="15" xfId="0" applyNumberFormat="1" applyBorder="1"/>
    <xf numFmtId="166" fontId="25" fillId="0" borderId="15" xfId="0" applyNumberFormat="1" applyFont="1" applyBorder="1"/>
    <xf numFmtId="166" fontId="18" fillId="0" borderId="15" xfId="0" applyNumberFormat="1" applyFont="1" applyBorder="1"/>
    <xf numFmtId="166" fontId="25" fillId="0" borderId="16" xfId="0" applyNumberFormat="1" applyFont="1" applyBorder="1"/>
    <xf numFmtId="0" fontId="25" fillId="0" borderId="50" xfId="0" applyFont="1" applyBorder="1" applyAlignment="1"/>
    <xf numFmtId="3" fontId="0" fillId="0" borderId="18" xfId="0" applyNumberFormat="1" applyBorder="1"/>
    <xf numFmtId="4" fontId="0" fillId="0" borderId="18" xfId="0" applyNumberFormat="1" applyBorder="1"/>
    <xf numFmtId="166" fontId="25" fillId="0" borderId="18" xfId="0" applyNumberFormat="1" applyFont="1" applyBorder="1"/>
    <xf numFmtId="166" fontId="18" fillId="0" borderId="18" xfId="0" applyNumberFormat="1" applyFont="1" applyBorder="1"/>
    <xf numFmtId="166" fontId="25" fillId="0" borderId="19" xfId="0" applyNumberFormat="1" applyFont="1" applyBorder="1"/>
    <xf numFmtId="0" fontId="25" fillId="0" borderId="7" xfId="0" applyFont="1" applyBorder="1" applyAlignment="1"/>
    <xf numFmtId="3" fontId="0" fillId="0" borderId="25" xfId="0" applyNumberFormat="1" applyBorder="1"/>
    <xf numFmtId="4" fontId="0" fillId="0" borderId="25" xfId="0" applyNumberFormat="1" applyBorder="1"/>
    <xf numFmtId="166" fontId="25" fillId="0" borderId="25" xfId="0" applyNumberFormat="1" applyFont="1" applyBorder="1"/>
    <xf numFmtId="166" fontId="18" fillId="0" borderId="25" xfId="0" applyNumberFormat="1" applyFont="1" applyBorder="1"/>
    <xf numFmtId="166" fontId="25" fillId="0" borderId="26" xfId="0" applyNumberFormat="1" applyFont="1" applyBorder="1"/>
    <xf numFmtId="0" fontId="25" fillId="0" borderId="27" xfId="0" applyFont="1" applyBorder="1" applyAlignment="1">
      <alignment vertical="center"/>
    </xf>
    <xf numFmtId="0" fontId="23" fillId="0" borderId="11" xfId="0" applyFont="1" applyFill="1" applyBorder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3" fontId="0" fillId="0" borderId="11" xfId="0" applyNumberFormat="1" applyBorder="1" applyAlignment="1">
      <alignment vertical="center"/>
    </xf>
    <xf numFmtId="4" fontId="0" fillId="0" borderId="11" xfId="0" applyNumberFormat="1" applyBorder="1" applyAlignment="1">
      <alignment vertical="center"/>
    </xf>
    <xf numFmtId="166" fontId="25" fillId="0" borderId="11" xfId="0" applyNumberFormat="1" applyFont="1" applyBorder="1" applyAlignment="1">
      <alignment vertical="center"/>
    </xf>
    <xf numFmtId="166" fontId="18" fillId="0" borderId="11" xfId="0" applyNumberFormat="1" applyFont="1" applyBorder="1" applyAlignment="1">
      <alignment vertical="center"/>
    </xf>
    <xf numFmtId="166" fontId="25" fillId="0" borderId="12" xfId="0" applyNumberFormat="1" applyFont="1" applyBorder="1" applyAlignment="1">
      <alignment vertical="center"/>
    </xf>
    <xf numFmtId="0" fontId="25" fillId="0" borderId="1" xfId="0" applyFont="1" applyBorder="1" applyAlignment="1">
      <alignment horizontal="right" vertical="center"/>
    </xf>
    <xf numFmtId="0" fontId="23" fillId="0" borderId="15" xfId="0" applyFont="1" applyFill="1" applyBorder="1" applyAlignment="1">
      <alignment vertical="center" wrapText="1"/>
    </xf>
    <xf numFmtId="0" fontId="18" fillId="0" borderId="15" xfId="0" applyFont="1" applyBorder="1" applyAlignment="1">
      <alignment horizontal="center" vertical="center"/>
    </xf>
    <xf numFmtId="3" fontId="0" fillId="0" borderId="15" xfId="0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166" fontId="25" fillId="0" borderId="16" xfId="0" applyNumberFormat="1" applyFont="1" applyBorder="1" applyAlignment="1">
      <alignment vertical="center"/>
    </xf>
    <xf numFmtId="0" fontId="25" fillId="0" borderId="50" xfId="0" applyFont="1" applyBorder="1" applyAlignment="1">
      <alignment horizontal="right"/>
    </xf>
    <xf numFmtId="0" fontId="18" fillId="0" borderId="18" xfId="0" applyFont="1" applyBorder="1" applyAlignment="1">
      <alignment horizontal="center"/>
    </xf>
    <xf numFmtId="0" fontId="25" fillId="0" borderId="52" xfId="0" applyFont="1" applyBorder="1" applyAlignment="1">
      <alignment horizontal="right"/>
    </xf>
    <xf numFmtId="0" fontId="23" fillId="0" borderId="53" xfId="0" applyFont="1" applyFill="1" applyBorder="1" applyAlignment="1">
      <alignment wrapText="1"/>
    </xf>
    <xf numFmtId="0" fontId="18" fillId="0" borderId="53" xfId="0" applyFont="1" applyBorder="1" applyAlignment="1">
      <alignment horizontal="center"/>
    </xf>
    <xf numFmtId="3" fontId="0" fillId="0" borderId="53" xfId="0" applyNumberFormat="1" applyBorder="1"/>
    <xf numFmtId="4" fontId="0" fillId="0" borderId="53" xfId="0" applyNumberFormat="1" applyBorder="1"/>
    <xf numFmtId="166" fontId="25" fillId="0" borderId="53" xfId="0" applyNumberFormat="1" applyFont="1" applyBorder="1"/>
    <xf numFmtId="166" fontId="18" fillId="0" borderId="53" xfId="0" applyNumberFormat="1" applyFont="1" applyBorder="1"/>
    <xf numFmtId="166" fontId="25" fillId="0" borderId="22" xfId="0" applyNumberFormat="1" applyFont="1" applyBorder="1"/>
    <xf numFmtId="0" fontId="25" fillId="0" borderId="1" xfId="0" applyFont="1" applyBorder="1" applyAlignment="1">
      <alignment horizontal="right"/>
    </xf>
    <xf numFmtId="0" fontId="23" fillId="0" borderId="15" xfId="0" applyFont="1" applyFill="1" applyBorder="1" applyAlignment="1">
      <alignment wrapText="1"/>
    </xf>
    <xf numFmtId="0" fontId="18" fillId="0" borderId="15" xfId="0" applyFont="1" applyBorder="1" applyAlignment="1">
      <alignment horizontal="center"/>
    </xf>
    <xf numFmtId="0" fontId="23" fillId="0" borderId="31" xfId="0" applyFont="1" applyFill="1" applyBorder="1" applyAlignment="1">
      <alignment wrapText="1"/>
    </xf>
    <xf numFmtId="0" fontId="25" fillId="0" borderId="27" xfId="0" applyFont="1" applyBorder="1" applyAlignment="1">
      <alignment horizontal="right"/>
    </xf>
    <xf numFmtId="0" fontId="23" fillId="0" borderId="11" xfId="0" applyFont="1" applyFill="1" applyBorder="1" applyAlignment="1">
      <alignment wrapText="1"/>
    </xf>
    <xf numFmtId="0" fontId="18" fillId="0" borderId="11" xfId="0" applyFont="1" applyBorder="1" applyAlignment="1">
      <alignment horizontal="center"/>
    </xf>
    <xf numFmtId="3" fontId="0" fillId="0" borderId="11" xfId="0" applyNumberFormat="1" applyBorder="1"/>
    <xf numFmtId="4" fontId="0" fillId="0" borderId="11" xfId="0" applyNumberFormat="1" applyBorder="1"/>
    <xf numFmtId="166" fontId="25" fillId="0" borderId="11" xfId="0" applyNumberFormat="1" applyFont="1" applyBorder="1"/>
    <xf numFmtId="166" fontId="18" fillId="0" borderId="11" xfId="0" applyNumberFormat="1" applyFont="1" applyBorder="1"/>
    <xf numFmtId="166" fontId="25" fillId="0" borderId="12" xfId="0" applyNumberFormat="1" applyFont="1" applyBorder="1"/>
    <xf numFmtId="0" fontId="25" fillId="0" borderId="7" xfId="0" applyFont="1" applyBorder="1" applyAlignment="1">
      <alignment horizontal="right"/>
    </xf>
    <xf numFmtId="0" fontId="23" fillId="0" borderId="25" xfId="0" applyFont="1" applyFill="1" applyBorder="1" applyAlignment="1">
      <alignment wrapText="1"/>
    </xf>
    <xf numFmtId="0" fontId="18" fillId="0" borderId="25" xfId="0" applyFont="1" applyBorder="1" applyAlignment="1">
      <alignment horizontal="center"/>
    </xf>
    <xf numFmtId="0" fontId="23" fillId="0" borderId="18" xfId="0" applyFont="1" applyFill="1" applyBorder="1" applyAlignment="1">
      <alignment wrapText="1"/>
    </xf>
    <xf numFmtId="166" fontId="4" fillId="0" borderId="11" xfId="0" applyNumberFormat="1" applyFont="1" applyBorder="1"/>
    <xf numFmtId="166" fontId="4" fillId="0" borderId="12" xfId="0" applyNumberFormat="1" applyFont="1" applyBorder="1"/>
    <xf numFmtId="0" fontId="18" fillId="0" borderId="11" xfId="0" applyFont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2" borderId="9" xfId="0" applyFont="1" applyFill="1" applyBorder="1" applyAlignment="1">
      <alignment horizontal="center" vertical="center" wrapText="1"/>
    </xf>
    <xf numFmtId="0" fontId="7" fillId="7" borderId="32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/>
    <xf numFmtId="0" fontId="26" fillId="0" borderId="49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 shrinkToFit="1"/>
    </xf>
    <xf numFmtId="0" fontId="26" fillId="0" borderId="36" xfId="0" applyFont="1" applyBorder="1" applyAlignment="1">
      <alignment horizontal="center" vertical="center" wrapText="1" shrinkToFit="1"/>
    </xf>
    <xf numFmtId="0" fontId="26" fillId="0" borderId="51" xfId="0" applyFont="1" applyBorder="1" applyAlignment="1">
      <alignment horizontal="center" vertical="center" wrapText="1" shrinkToFit="1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/>
    </xf>
    <xf numFmtId="0" fontId="4" fillId="0" borderId="45" xfId="0" applyFont="1" applyBorder="1" applyAlignment="1">
      <alignment horizontal="left"/>
    </xf>
    <xf numFmtId="0" fontId="4" fillId="0" borderId="54" xfId="0" applyFont="1" applyBorder="1" applyAlignment="1">
      <alignment horizontal="left"/>
    </xf>
    <xf numFmtId="0" fontId="18" fillId="0" borderId="49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</cellXfs>
  <cellStyles count="5">
    <cellStyle name="Čiarka 2" xfId="4"/>
    <cellStyle name="Normal_Sheet1_1" xfId="2"/>
    <cellStyle name="normálne" xfId="0" builtinId="0"/>
    <cellStyle name="Normálne 2" xfId="3"/>
    <cellStyle name="normáln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1123950</xdr:colOff>
      <xdr:row>3</xdr:row>
      <xdr:rowOff>66675</xdr:rowOff>
    </xdr:to>
    <xdr:pic>
      <xdr:nvPicPr>
        <xdr:cNvPr id="2" name="Picture 1" descr="kooperativa 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54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1295400</xdr:colOff>
      <xdr:row>3</xdr:row>
      <xdr:rowOff>95250</xdr:rowOff>
    </xdr:to>
    <xdr:pic>
      <xdr:nvPicPr>
        <xdr:cNvPr id="2" name="Picture 1" descr="kooperativa 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54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1409700</xdr:colOff>
      <xdr:row>3</xdr:row>
      <xdr:rowOff>95250</xdr:rowOff>
    </xdr:to>
    <xdr:pic>
      <xdr:nvPicPr>
        <xdr:cNvPr id="2" name="Picture 1" descr="kooperativa 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6954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"/>
  <sheetViews>
    <sheetView workbookViewId="0">
      <selection activeCell="H10" sqref="H10"/>
    </sheetView>
  </sheetViews>
  <sheetFormatPr defaultRowHeight="12.75"/>
  <cols>
    <col min="1" max="1" width="4.140625" style="1" customWidth="1"/>
    <col min="2" max="2" width="4.42578125" style="2" customWidth="1"/>
    <col min="3" max="3" width="48.140625" style="3" customWidth="1"/>
    <col min="4" max="4" width="9.140625" style="3" customWidth="1"/>
    <col min="5" max="5" width="11.28515625" style="3" customWidth="1"/>
    <col min="6" max="6" width="11.85546875" style="3" customWidth="1"/>
    <col min="7" max="7" width="9.85546875" style="3" customWidth="1"/>
    <col min="8" max="8" width="11.85546875" style="3" customWidth="1"/>
    <col min="9" max="9" width="19.140625" style="3" customWidth="1"/>
    <col min="10" max="10" width="16.85546875" style="3" customWidth="1"/>
    <col min="11" max="11" width="9.5703125" style="3" bestFit="1" customWidth="1"/>
    <col min="12" max="258" width="9.140625" style="3"/>
    <col min="259" max="259" width="4.140625" style="3" customWidth="1"/>
    <col min="260" max="260" width="4.42578125" style="3" customWidth="1"/>
    <col min="261" max="261" width="68.140625" style="3" customWidth="1"/>
    <col min="262" max="262" width="16" style="3" customWidth="1"/>
    <col min="263" max="263" width="9.85546875" style="3" customWidth="1"/>
    <col min="264" max="264" width="14.5703125" style="3" customWidth="1"/>
    <col min="265" max="265" width="19.140625" style="3" customWidth="1"/>
    <col min="266" max="266" width="16.85546875" style="3" customWidth="1"/>
    <col min="267" max="267" width="9.5703125" style="3" bestFit="1" customWidth="1"/>
    <col min="268" max="514" width="9.140625" style="3"/>
    <col min="515" max="515" width="4.140625" style="3" customWidth="1"/>
    <col min="516" max="516" width="4.42578125" style="3" customWidth="1"/>
    <col min="517" max="517" width="68.140625" style="3" customWidth="1"/>
    <col min="518" max="518" width="16" style="3" customWidth="1"/>
    <col min="519" max="519" width="9.85546875" style="3" customWidth="1"/>
    <col min="520" max="520" width="14.5703125" style="3" customWidth="1"/>
    <col min="521" max="521" width="19.140625" style="3" customWidth="1"/>
    <col min="522" max="522" width="16.85546875" style="3" customWidth="1"/>
    <col min="523" max="523" width="9.5703125" style="3" bestFit="1" customWidth="1"/>
    <col min="524" max="770" width="9.140625" style="3"/>
    <col min="771" max="771" width="4.140625" style="3" customWidth="1"/>
    <col min="772" max="772" width="4.42578125" style="3" customWidth="1"/>
    <col min="773" max="773" width="68.140625" style="3" customWidth="1"/>
    <col min="774" max="774" width="16" style="3" customWidth="1"/>
    <col min="775" max="775" width="9.85546875" style="3" customWidth="1"/>
    <col min="776" max="776" width="14.5703125" style="3" customWidth="1"/>
    <col min="777" max="777" width="19.140625" style="3" customWidth="1"/>
    <col min="778" max="778" width="16.85546875" style="3" customWidth="1"/>
    <col min="779" max="779" width="9.5703125" style="3" bestFit="1" customWidth="1"/>
    <col min="780" max="1026" width="9.140625" style="3"/>
    <col min="1027" max="1027" width="4.140625" style="3" customWidth="1"/>
    <col min="1028" max="1028" width="4.42578125" style="3" customWidth="1"/>
    <col min="1029" max="1029" width="68.140625" style="3" customWidth="1"/>
    <col min="1030" max="1030" width="16" style="3" customWidth="1"/>
    <col min="1031" max="1031" width="9.85546875" style="3" customWidth="1"/>
    <col min="1032" max="1032" width="14.5703125" style="3" customWidth="1"/>
    <col min="1033" max="1033" width="19.140625" style="3" customWidth="1"/>
    <col min="1034" max="1034" width="16.85546875" style="3" customWidth="1"/>
    <col min="1035" max="1035" width="9.5703125" style="3" bestFit="1" customWidth="1"/>
    <col min="1036" max="1282" width="9.140625" style="3"/>
    <col min="1283" max="1283" width="4.140625" style="3" customWidth="1"/>
    <col min="1284" max="1284" width="4.42578125" style="3" customWidth="1"/>
    <col min="1285" max="1285" width="68.140625" style="3" customWidth="1"/>
    <col min="1286" max="1286" width="16" style="3" customWidth="1"/>
    <col min="1287" max="1287" width="9.85546875" style="3" customWidth="1"/>
    <col min="1288" max="1288" width="14.5703125" style="3" customWidth="1"/>
    <col min="1289" max="1289" width="19.140625" style="3" customWidth="1"/>
    <col min="1290" max="1290" width="16.85546875" style="3" customWidth="1"/>
    <col min="1291" max="1291" width="9.5703125" style="3" bestFit="1" customWidth="1"/>
    <col min="1292" max="1538" width="9.140625" style="3"/>
    <col min="1539" max="1539" width="4.140625" style="3" customWidth="1"/>
    <col min="1540" max="1540" width="4.42578125" style="3" customWidth="1"/>
    <col min="1541" max="1541" width="68.140625" style="3" customWidth="1"/>
    <col min="1542" max="1542" width="16" style="3" customWidth="1"/>
    <col min="1543" max="1543" width="9.85546875" style="3" customWidth="1"/>
    <col min="1544" max="1544" width="14.5703125" style="3" customWidth="1"/>
    <col min="1545" max="1545" width="19.140625" style="3" customWidth="1"/>
    <col min="1546" max="1546" width="16.85546875" style="3" customWidth="1"/>
    <col min="1547" max="1547" width="9.5703125" style="3" bestFit="1" customWidth="1"/>
    <col min="1548" max="1794" width="9.140625" style="3"/>
    <col min="1795" max="1795" width="4.140625" style="3" customWidth="1"/>
    <col min="1796" max="1796" width="4.42578125" style="3" customWidth="1"/>
    <col min="1797" max="1797" width="68.140625" style="3" customWidth="1"/>
    <col min="1798" max="1798" width="16" style="3" customWidth="1"/>
    <col min="1799" max="1799" width="9.85546875" style="3" customWidth="1"/>
    <col min="1800" max="1800" width="14.5703125" style="3" customWidth="1"/>
    <col min="1801" max="1801" width="19.140625" style="3" customWidth="1"/>
    <col min="1802" max="1802" width="16.85546875" style="3" customWidth="1"/>
    <col min="1803" max="1803" width="9.5703125" style="3" bestFit="1" customWidth="1"/>
    <col min="1804" max="2050" width="9.140625" style="3"/>
    <col min="2051" max="2051" width="4.140625" style="3" customWidth="1"/>
    <col min="2052" max="2052" width="4.42578125" style="3" customWidth="1"/>
    <col min="2053" max="2053" width="68.140625" style="3" customWidth="1"/>
    <col min="2054" max="2054" width="16" style="3" customWidth="1"/>
    <col min="2055" max="2055" width="9.85546875" style="3" customWidth="1"/>
    <col min="2056" max="2056" width="14.5703125" style="3" customWidth="1"/>
    <col min="2057" max="2057" width="19.140625" style="3" customWidth="1"/>
    <col min="2058" max="2058" width="16.85546875" style="3" customWidth="1"/>
    <col min="2059" max="2059" width="9.5703125" style="3" bestFit="1" customWidth="1"/>
    <col min="2060" max="2306" width="9.140625" style="3"/>
    <col min="2307" max="2307" width="4.140625" style="3" customWidth="1"/>
    <col min="2308" max="2308" width="4.42578125" style="3" customWidth="1"/>
    <col min="2309" max="2309" width="68.140625" style="3" customWidth="1"/>
    <col min="2310" max="2310" width="16" style="3" customWidth="1"/>
    <col min="2311" max="2311" width="9.85546875" style="3" customWidth="1"/>
    <col min="2312" max="2312" width="14.5703125" style="3" customWidth="1"/>
    <col min="2313" max="2313" width="19.140625" style="3" customWidth="1"/>
    <col min="2314" max="2314" width="16.85546875" style="3" customWidth="1"/>
    <col min="2315" max="2315" width="9.5703125" style="3" bestFit="1" customWidth="1"/>
    <col min="2316" max="2562" width="9.140625" style="3"/>
    <col min="2563" max="2563" width="4.140625" style="3" customWidth="1"/>
    <col min="2564" max="2564" width="4.42578125" style="3" customWidth="1"/>
    <col min="2565" max="2565" width="68.140625" style="3" customWidth="1"/>
    <col min="2566" max="2566" width="16" style="3" customWidth="1"/>
    <col min="2567" max="2567" width="9.85546875" style="3" customWidth="1"/>
    <col min="2568" max="2568" width="14.5703125" style="3" customWidth="1"/>
    <col min="2569" max="2569" width="19.140625" style="3" customWidth="1"/>
    <col min="2570" max="2570" width="16.85546875" style="3" customWidth="1"/>
    <col min="2571" max="2571" width="9.5703125" style="3" bestFit="1" customWidth="1"/>
    <col min="2572" max="2818" width="9.140625" style="3"/>
    <col min="2819" max="2819" width="4.140625" style="3" customWidth="1"/>
    <col min="2820" max="2820" width="4.42578125" style="3" customWidth="1"/>
    <col min="2821" max="2821" width="68.140625" style="3" customWidth="1"/>
    <col min="2822" max="2822" width="16" style="3" customWidth="1"/>
    <col min="2823" max="2823" width="9.85546875" style="3" customWidth="1"/>
    <col min="2824" max="2824" width="14.5703125" style="3" customWidth="1"/>
    <col min="2825" max="2825" width="19.140625" style="3" customWidth="1"/>
    <col min="2826" max="2826" width="16.85546875" style="3" customWidth="1"/>
    <col min="2827" max="2827" width="9.5703125" style="3" bestFit="1" customWidth="1"/>
    <col min="2828" max="3074" width="9.140625" style="3"/>
    <col min="3075" max="3075" width="4.140625" style="3" customWidth="1"/>
    <col min="3076" max="3076" width="4.42578125" style="3" customWidth="1"/>
    <col min="3077" max="3077" width="68.140625" style="3" customWidth="1"/>
    <col min="3078" max="3078" width="16" style="3" customWidth="1"/>
    <col min="3079" max="3079" width="9.85546875" style="3" customWidth="1"/>
    <col min="3080" max="3080" width="14.5703125" style="3" customWidth="1"/>
    <col min="3081" max="3081" width="19.140625" style="3" customWidth="1"/>
    <col min="3082" max="3082" width="16.85546875" style="3" customWidth="1"/>
    <col min="3083" max="3083" width="9.5703125" style="3" bestFit="1" customWidth="1"/>
    <col min="3084" max="3330" width="9.140625" style="3"/>
    <col min="3331" max="3331" width="4.140625" style="3" customWidth="1"/>
    <col min="3332" max="3332" width="4.42578125" style="3" customWidth="1"/>
    <col min="3333" max="3333" width="68.140625" style="3" customWidth="1"/>
    <col min="3334" max="3334" width="16" style="3" customWidth="1"/>
    <col min="3335" max="3335" width="9.85546875" style="3" customWidth="1"/>
    <col min="3336" max="3336" width="14.5703125" style="3" customWidth="1"/>
    <col min="3337" max="3337" width="19.140625" style="3" customWidth="1"/>
    <col min="3338" max="3338" width="16.85546875" style="3" customWidth="1"/>
    <col min="3339" max="3339" width="9.5703125" style="3" bestFit="1" customWidth="1"/>
    <col min="3340" max="3586" width="9.140625" style="3"/>
    <col min="3587" max="3587" width="4.140625" style="3" customWidth="1"/>
    <col min="3588" max="3588" width="4.42578125" style="3" customWidth="1"/>
    <col min="3589" max="3589" width="68.140625" style="3" customWidth="1"/>
    <col min="3590" max="3590" width="16" style="3" customWidth="1"/>
    <col min="3591" max="3591" width="9.85546875" style="3" customWidth="1"/>
    <col min="3592" max="3592" width="14.5703125" style="3" customWidth="1"/>
    <col min="3593" max="3593" width="19.140625" style="3" customWidth="1"/>
    <col min="3594" max="3594" width="16.85546875" style="3" customWidth="1"/>
    <col min="3595" max="3595" width="9.5703125" style="3" bestFit="1" customWidth="1"/>
    <col min="3596" max="3842" width="9.140625" style="3"/>
    <col min="3843" max="3843" width="4.140625" style="3" customWidth="1"/>
    <col min="3844" max="3844" width="4.42578125" style="3" customWidth="1"/>
    <col min="3845" max="3845" width="68.140625" style="3" customWidth="1"/>
    <col min="3846" max="3846" width="16" style="3" customWidth="1"/>
    <col min="3847" max="3847" width="9.85546875" style="3" customWidth="1"/>
    <col min="3848" max="3848" width="14.5703125" style="3" customWidth="1"/>
    <col min="3849" max="3849" width="19.140625" style="3" customWidth="1"/>
    <col min="3850" max="3850" width="16.85546875" style="3" customWidth="1"/>
    <col min="3851" max="3851" width="9.5703125" style="3" bestFit="1" customWidth="1"/>
    <col min="3852" max="4098" width="9.140625" style="3"/>
    <col min="4099" max="4099" width="4.140625" style="3" customWidth="1"/>
    <col min="4100" max="4100" width="4.42578125" style="3" customWidth="1"/>
    <col min="4101" max="4101" width="68.140625" style="3" customWidth="1"/>
    <col min="4102" max="4102" width="16" style="3" customWidth="1"/>
    <col min="4103" max="4103" width="9.85546875" style="3" customWidth="1"/>
    <col min="4104" max="4104" width="14.5703125" style="3" customWidth="1"/>
    <col min="4105" max="4105" width="19.140625" style="3" customWidth="1"/>
    <col min="4106" max="4106" width="16.85546875" style="3" customWidth="1"/>
    <col min="4107" max="4107" width="9.5703125" style="3" bestFit="1" customWidth="1"/>
    <col min="4108" max="4354" width="9.140625" style="3"/>
    <col min="4355" max="4355" width="4.140625" style="3" customWidth="1"/>
    <col min="4356" max="4356" width="4.42578125" style="3" customWidth="1"/>
    <col min="4357" max="4357" width="68.140625" style="3" customWidth="1"/>
    <col min="4358" max="4358" width="16" style="3" customWidth="1"/>
    <col min="4359" max="4359" width="9.85546875" style="3" customWidth="1"/>
    <col min="4360" max="4360" width="14.5703125" style="3" customWidth="1"/>
    <col min="4361" max="4361" width="19.140625" style="3" customWidth="1"/>
    <col min="4362" max="4362" width="16.85546875" style="3" customWidth="1"/>
    <col min="4363" max="4363" width="9.5703125" style="3" bestFit="1" customWidth="1"/>
    <col min="4364" max="4610" width="9.140625" style="3"/>
    <col min="4611" max="4611" width="4.140625" style="3" customWidth="1"/>
    <col min="4612" max="4612" width="4.42578125" style="3" customWidth="1"/>
    <col min="4613" max="4613" width="68.140625" style="3" customWidth="1"/>
    <col min="4614" max="4614" width="16" style="3" customWidth="1"/>
    <col min="4615" max="4615" width="9.85546875" style="3" customWidth="1"/>
    <col min="4616" max="4616" width="14.5703125" style="3" customWidth="1"/>
    <col min="4617" max="4617" width="19.140625" style="3" customWidth="1"/>
    <col min="4618" max="4618" width="16.85546875" style="3" customWidth="1"/>
    <col min="4619" max="4619" width="9.5703125" style="3" bestFit="1" customWidth="1"/>
    <col min="4620" max="4866" width="9.140625" style="3"/>
    <col min="4867" max="4867" width="4.140625" style="3" customWidth="1"/>
    <col min="4868" max="4868" width="4.42578125" style="3" customWidth="1"/>
    <col min="4869" max="4869" width="68.140625" style="3" customWidth="1"/>
    <col min="4870" max="4870" width="16" style="3" customWidth="1"/>
    <col min="4871" max="4871" width="9.85546875" style="3" customWidth="1"/>
    <col min="4872" max="4872" width="14.5703125" style="3" customWidth="1"/>
    <col min="4873" max="4873" width="19.140625" style="3" customWidth="1"/>
    <col min="4874" max="4874" width="16.85546875" style="3" customWidth="1"/>
    <col min="4875" max="4875" width="9.5703125" style="3" bestFit="1" customWidth="1"/>
    <col min="4876" max="5122" width="9.140625" style="3"/>
    <col min="5123" max="5123" width="4.140625" style="3" customWidth="1"/>
    <col min="5124" max="5124" width="4.42578125" style="3" customWidth="1"/>
    <col min="5125" max="5125" width="68.140625" style="3" customWidth="1"/>
    <col min="5126" max="5126" width="16" style="3" customWidth="1"/>
    <col min="5127" max="5127" width="9.85546875" style="3" customWidth="1"/>
    <col min="5128" max="5128" width="14.5703125" style="3" customWidth="1"/>
    <col min="5129" max="5129" width="19.140625" style="3" customWidth="1"/>
    <col min="5130" max="5130" width="16.85546875" style="3" customWidth="1"/>
    <col min="5131" max="5131" width="9.5703125" style="3" bestFit="1" customWidth="1"/>
    <col min="5132" max="5378" width="9.140625" style="3"/>
    <col min="5379" max="5379" width="4.140625" style="3" customWidth="1"/>
    <col min="5380" max="5380" width="4.42578125" style="3" customWidth="1"/>
    <col min="5381" max="5381" width="68.140625" style="3" customWidth="1"/>
    <col min="5382" max="5382" width="16" style="3" customWidth="1"/>
    <col min="5383" max="5383" width="9.85546875" style="3" customWidth="1"/>
    <col min="5384" max="5384" width="14.5703125" style="3" customWidth="1"/>
    <col min="5385" max="5385" width="19.140625" style="3" customWidth="1"/>
    <col min="5386" max="5386" width="16.85546875" style="3" customWidth="1"/>
    <col min="5387" max="5387" width="9.5703125" style="3" bestFit="1" customWidth="1"/>
    <col min="5388" max="5634" width="9.140625" style="3"/>
    <col min="5635" max="5635" width="4.140625" style="3" customWidth="1"/>
    <col min="5636" max="5636" width="4.42578125" style="3" customWidth="1"/>
    <col min="5637" max="5637" width="68.140625" style="3" customWidth="1"/>
    <col min="5638" max="5638" width="16" style="3" customWidth="1"/>
    <col min="5639" max="5639" width="9.85546875" style="3" customWidth="1"/>
    <col min="5640" max="5640" width="14.5703125" style="3" customWidth="1"/>
    <col min="5641" max="5641" width="19.140625" style="3" customWidth="1"/>
    <col min="5642" max="5642" width="16.85546875" style="3" customWidth="1"/>
    <col min="5643" max="5643" width="9.5703125" style="3" bestFit="1" customWidth="1"/>
    <col min="5644" max="5890" width="9.140625" style="3"/>
    <col min="5891" max="5891" width="4.140625" style="3" customWidth="1"/>
    <col min="5892" max="5892" width="4.42578125" style="3" customWidth="1"/>
    <col min="5893" max="5893" width="68.140625" style="3" customWidth="1"/>
    <col min="5894" max="5894" width="16" style="3" customWidth="1"/>
    <col min="5895" max="5895" width="9.85546875" style="3" customWidth="1"/>
    <col min="5896" max="5896" width="14.5703125" style="3" customWidth="1"/>
    <col min="5897" max="5897" width="19.140625" style="3" customWidth="1"/>
    <col min="5898" max="5898" width="16.85546875" style="3" customWidth="1"/>
    <col min="5899" max="5899" width="9.5703125" style="3" bestFit="1" customWidth="1"/>
    <col min="5900" max="6146" width="9.140625" style="3"/>
    <col min="6147" max="6147" width="4.140625" style="3" customWidth="1"/>
    <col min="6148" max="6148" width="4.42578125" style="3" customWidth="1"/>
    <col min="6149" max="6149" width="68.140625" style="3" customWidth="1"/>
    <col min="6150" max="6150" width="16" style="3" customWidth="1"/>
    <col min="6151" max="6151" width="9.85546875" style="3" customWidth="1"/>
    <col min="6152" max="6152" width="14.5703125" style="3" customWidth="1"/>
    <col min="6153" max="6153" width="19.140625" style="3" customWidth="1"/>
    <col min="6154" max="6154" width="16.85546875" style="3" customWidth="1"/>
    <col min="6155" max="6155" width="9.5703125" style="3" bestFit="1" customWidth="1"/>
    <col min="6156" max="6402" width="9.140625" style="3"/>
    <col min="6403" max="6403" width="4.140625" style="3" customWidth="1"/>
    <col min="6404" max="6404" width="4.42578125" style="3" customWidth="1"/>
    <col min="6405" max="6405" width="68.140625" style="3" customWidth="1"/>
    <col min="6406" max="6406" width="16" style="3" customWidth="1"/>
    <col min="6407" max="6407" width="9.85546875" style="3" customWidth="1"/>
    <col min="6408" max="6408" width="14.5703125" style="3" customWidth="1"/>
    <col min="6409" max="6409" width="19.140625" style="3" customWidth="1"/>
    <col min="6410" max="6410" width="16.85546875" style="3" customWidth="1"/>
    <col min="6411" max="6411" width="9.5703125" style="3" bestFit="1" customWidth="1"/>
    <col min="6412" max="6658" width="9.140625" style="3"/>
    <col min="6659" max="6659" width="4.140625" style="3" customWidth="1"/>
    <col min="6660" max="6660" width="4.42578125" style="3" customWidth="1"/>
    <col min="6661" max="6661" width="68.140625" style="3" customWidth="1"/>
    <col min="6662" max="6662" width="16" style="3" customWidth="1"/>
    <col min="6663" max="6663" width="9.85546875" style="3" customWidth="1"/>
    <col min="6664" max="6664" width="14.5703125" style="3" customWidth="1"/>
    <col min="6665" max="6665" width="19.140625" style="3" customWidth="1"/>
    <col min="6666" max="6666" width="16.85546875" style="3" customWidth="1"/>
    <col min="6667" max="6667" width="9.5703125" style="3" bestFit="1" customWidth="1"/>
    <col min="6668" max="6914" width="9.140625" style="3"/>
    <col min="6915" max="6915" width="4.140625" style="3" customWidth="1"/>
    <col min="6916" max="6916" width="4.42578125" style="3" customWidth="1"/>
    <col min="6917" max="6917" width="68.140625" style="3" customWidth="1"/>
    <col min="6918" max="6918" width="16" style="3" customWidth="1"/>
    <col min="6919" max="6919" width="9.85546875" style="3" customWidth="1"/>
    <col min="6920" max="6920" width="14.5703125" style="3" customWidth="1"/>
    <col min="6921" max="6921" width="19.140625" style="3" customWidth="1"/>
    <col min="6922" max="6922" width="16.85546875" style="3" customWidth="1"/>
    <col min="6923" max="6923" width="9.5703125" style="3" bestFit="1" customWidth="1"/>
    <col min="6924" max="7170" width="9.140625" style="3"/>
    <col min="7171" max="7171" width="4.140625" style="3" customWidth="1"/>
    <col min="7172" max="7172" width="4.42578125" style="3" customWidth="1"/>
    <col min="7173" max="7173" width="68.140625" style="3" customWidth="1"/>
    <col min="7174" max="7174" width="16" style="3" customWidth="1"/>
    <col min="7175" max="7175" width="9.85546875" style="3" customWidth="1"/>
    <col min="7176" max="7176" width="14.5703125" style="3" customWidth="1"/>
    <col min="7177" max="7177" width="19.140625" style="3" customWidth="1"/>
    <col min="7178" max="7178" width="16.85546875" style="3" customWidth="1"/>
    <col min="7179" max="7179" width="9.5703125" style="3" bestFit="1" customWidth="1"/>
    <col min="7180" max="7426" width="9.140625" style="3"/>
    <col min="7427" max="7427" width="4.140625" style="3" customWidth="1"/>
    <col min="7428" max="7428" width="4.42578125" style="3" customWidth="1"/>
    <col min="7429" max="7429" width="68.140625" style="3" customWidth="1"/>
    <col min="7430" max="7430" width="16" style="3" customWidth="1"/>
    <col min="7431" max="7431" width="9.85546875" style="3" customWidth="1"/>
    <col min="7432" max="7432" width="14.5703125" style="3" customWidth="1"/>
    <col min="7433" max="7433" width="19.140625" style="3" customWidth="1"/>
    <col min="7434" max="7434" width="16.85546875" style="3" customWidth="1"/>
    <col min="7435" max="7435" width="9.5703125" style="3" bestFit="1" customWidth="1"/>
    <col min="7436" max="7682" width="9.140625" style="3"/>
    <col min="7683" max="7683" width="4.140625" style="3" customWidth="1"/>
    <col min="7684" max="7684" width="4.42578125" style="3" customWidth="1"/>
    <col min="7685" max="7685" width="68.140625" style="3" customWidth="1"/>
    <col min="7686" max="7686" width="16" style="3" customWidth="1"/>
    <col min="7687" max="7687" width="9.85546875" style="3" customWidth="1"/>
    <col min="7688" max="7688" width="14.5703125" style="3" customWidth="1"/>
    <col min="7689" max="7689" width="19.140625" style="3" customWidth="1"/>
    <col min="7690" max="7690" width="16.85546875" style="3" customWidth="1"/>
    <col min="7691" max="7691" width="9.5703125" style="3" bestFit="1" customWidth="1"/>
    <col min="7692" max="7938" width="9.140625" style="3"/>
    <col min="7939" max="7939" width="4.140625" style="3" customWidth="1"/>
    <col min="7940" max="7940" width="4.42578125" style="3" customWidth="1"/>
    <col min="7941" max="7941" width="68.140625" style="3" customWidth="1"/>
    <col min="7942" max="7942" width="16" style="3" customWidth="1"/>
    <col min="7943" max="7943" width="9.85546875" style="3" customWidth="1"/>
    <col min="7944" max="7944" width="14.5703125" style="3" customWidth="1"/>
    <col min="7945" max="7945" width="19.140625" style="3" customWidth="1"/>
    <col min="7946" max="7946" width="16.85546875" style="3" customWidth="1"/>
    <col min="7947" max="7947" width="9.5703125" style="3" bestFit="1" customWidth="1"/>
    <col min="7948" max="8194" width="9.140625" style="3"/>
    <col min="8195" max="8195" width="4.140625" style="3" customWidth="1"/>
    <col min="8196" max="8196" width="4.42578125" style="3" customWidth="1"/>
    <col min="8197" max="8197" width="68.140625" style="3" customWidth="1"/>
    <col min="8198" max="8198" width="16" style="3" customWidth="1"/>
    <col min="8199" max="8199" width="9.85546875" style="3" customWidth="1"/>
    <col min="8200" max="8200" width="14.5703125" style="3" customWidth="1"/>
    <col min="8201" max="8201" width="19.140625" style="3" customWidth="1"/>
    <col min="8202" max="8202" width="16.85546875" style="3" customWidth="1"/>
    <col min="8203" max="8203" width="9.5703125" style="3" bestFit="1" customWidth="1"/>
    <col min="8204" max="8450" width="9.140625" style="3"/>
    <col min="8451" max="8451" width="4.140625" style="3" customWidth="1"/>
    <col min="8452" max="8452" width="4.42578125" style="3" customWidth="1"/>
    <col min="8453" max="8453" width="68.140625" style="3" customWidth="1"/>
    <col min="8454" max="8454" width="16" style="3" customWidth="1"/>
    <col min="8455" max="8455" width="9.85546875" style="3" customWidth="1"/>
    <col min="8456" max="8456" width="14.5703125" style="3" customWidth="1"/>
    <col min="8457" max="8457" width="19.140625" style="3" customWidth="1"/>
    <col min="8458" max="8458" width="16.85546875" style="3" customWidth="1"/>
    <col min="8459" max="8459" width="9.5703125" style="3" bestFit="1" customWidth="1"/>
    <col min="8460" max="8706" width="9.140625" style="3"/>
    <col min="8707" max="8707" width="4.140625" style="3" customWidth="1"/>
    <col min="8708" max="8708" width="4.42578125" style="3" customWidth="1"/>
    <col min="8709" max="8709" width="68.140625" style="3" customWidth="1"/>
    <col min="8710" max="8710" width="16" style="3" customWidth="1"/>
    <col min="8711" max="8711" width="9.85546875" style="3" customWidth="1"/>
    <col min="8712" max="8712" width="14.5703125" style="3" customWidth="1"/>
    <col min="8713" max="8713" width="19.140625" style="3" customWidth="1"/>
    <col min="8714" max="8714" width="16.85546875" style="3" customWidth="1"/>
    <col min="8715" max="8715" width="9.5703125" style="3" bestFit="1" customWidth="1"/>
    <col min="8716" max="8962" width="9.140625" style="3"/>
    <col min="8963" max="8963" width="4.140625" style="3" customWidth="1"/>
    <col min="8964" max="8964" width="4.42578125" style="3" customWidth="1"/>
    <col min="8965" max="8965" width="68.140625" style="3" customWidth="1"/>
    <col min="8966" max="8966" width="16" style="3" customWidth="1"/>
    <col min="8967" max="8967" width="9.85546875" style="3" customWidth="1"/>
    <col min="8968" max="8968" width="14.5703125" style="3" customWidth="1"/>
    <col min="8969" max="8969" width="19.140625" style="3" customWidth="1"/>
    <col min="8970" max="8970" width="16.85546875" style="3" customWidth="1"/>
    <col min="8971" max="8971" width="9.5703125" style="3" bestFit="1" customWidth="1"/>
    <col min="8972" max="9218" width="9.140625" style="3"/>
    <col min="9219" max="9219" width="4.140625" style="3" customWidth="1"/>
    <col min="9220" max="9220" width="4.42578125" style="3" customWidth="1"/>
    <col min="9221" max="9221" width="68.140625" style="3" customWidth="1"/>
    <col min="9222" max="9222" width="16" style="3" customWidth="1"/>
    <col min="9223" max="9223" width="9.85546875" style="3" customWidth="1"/>
    <col min="9224" max="9224" width="14.5703125" style="3" customWidth="1"/>
    <col min="9225" max="9225" width="19.140625" style="3" customWidth="1"/>
    <col min="9226" max="9226" width="16.85546875" style="3" customWidth="1"/>
    <col min="9227" max="9227" width="9.5703125" style="3" bestFit="1" customWidth="1"/>
    <col min="9228" max="9474" width="9.140625" style="3"/>
    <col min="9475" max="9475" width="4.140625" style="3" customWidth="1"/>
    <col min="9476" max="9476" width="4.42578125" style="3" customWidth="1"/>
    <col min="9477" max="9477" width="68.140625" style="3" customWidth="1"/>
    <col min="9478" max="9478" width="16" style="3" customWidth="1"/>
    <col min="9479" max="9479" width="9.85546875" style="3" customWidth="1"/>
    <col min="9480" max="9480" width="14.5703125" style="3" customWidth="1"/>
    <col min="9481" max="9481" width="19.140625" style="3" customWidth="1"/>
    <col min="9482" max="9482" width="16.85546875" style="3" customWidth="1"/>
    <col min="9483" max="9483" width="9.5703125" style="3" bestFit="1" customWidth="1"/>
    <col min="9484" max="9730" width="9.140625" style="3"/>
    <col min="9731" max="9731" width="4.140625" style="3" customWidth="1"/>
    <col min="9732" max="9732" width="4.42578125" style="3" customWidth="1"/>
    <col min="9733" max="9733" width="68.140625" style="3" customWidth="1"/>
    <col min="9734" max="9734" width="16" style="3" customWidth="1"/>
    <col min="9735" max="9735" width="9.85546875" style="3" customWidth="1"/>
    <col min="9736" max="9736" width="14.5703125" style="3" customWidth="1"/>
    <col min="9737" max="9737" width="19.140625" style="3" customWidth="1"/>
    <col min="9738" max="9738" width="16.85546875" style="3" customWidth="1"/>
    <col min="9739" max="9739" width="9.5703125" style="3" bestFit="1" customWidth="1"/>
    <col min="9740" max="9986" width="9.140625" style="3"/>
    <col min="9987" max="9987" width="4.140625" style="3" customWidth="1"/>
    <col min="9988" max="9988" width="4.42578125" style="3" customWidth="1"/>
    <col min="9989" max="9989" width="68.140625" style="3" customWidth="1"/>
    <col min="9990" max="9990" width="16" style="3" customWidth="1"/>
    <col min="9991" max="9991" width="9.85546875" style="3" customWidth="1"/>
    <col min="9992" max="9992" width="14.5703125" style="3" customWidth="1"/>
    <col min="9993" max="9993" width="19.140625" style="3" customWidth="1"/>
    <col min="9994" max="9994" width="16.85546875" style="3" customWidth="1"/>
    <col min="9995" max="9995" width="9.5703125" style="3" bestFit="1" customWidth="1"/>
    <col min="9996" max="10242" width="9.140625" style="3"/>
    <col min="10243" max="10243" width="4.140625" style="3" customWidth="1"/>
    <col min="10244" max="10244" width="4.42578125" style="3" customWidth="1"/>
    <col min="10245" max="10245" width="68.140625" style="3" customWidth="1"/>
    <col min="10246" max="10246" width="16" style="3" customWidth="1"/>
    <col min="10247" max="10247" width="9.85546875" style="3" customWidth="1"/>
    <col min="10248" max="10248" width="14.5703125" style="3" customWidth="1"/>
    <col min="10249" max="10249" width="19.140625" style="3" customWidth="1"/>
    <col min="10250" max="10250" width="16.85546875" style="3" customWidth="1"/>
    <col min="10251" max="10251" width="9.5703125" style="3" bestFit="1" customWidth="1"/>
    <col min="10252" max="10498" width="9.140625" style="3"/>
    <col min="10499" max="10499" width="4.140625" style="3" customWidth="1"/>
    <col min="10500" max="10500" width="4.42578125" style="3" customWidth="1"/>
    <col min="10501" max="10501" width="68.140625" style="3" customWidth="1"/>
    <col min="10502" max="10502" width="16" style="3" customWidth="1"/>
    <col min="10503" max="10503" width="9.85546875" style="3" customWidth="1"/>
    <col min="10504" max="10504" width="14.5703125" style="3" customWidth="1"/>
    <col min="10505" max="10505" width="19.140625" style="3" customWidth="1"/>
    <col min="10506" max="10506" width="16.85546875" style="3" customWidth="1"/>
    <col min="10507" max="10507" width="9.5703125" style="3" bestFit="1" customWidth="1"/>
    <col min="10508" max="10754" width="9.140625" style="3"/>
    <col min="10755" max="10755" width="4.140625" style="3" customWidth="1"/>
    <col min="10756" max="10756" width="4.42578125" style="3" customWidth="1"/>
    <col min="10757" max="10757" width="68.140625" style="3" customWidth="1"/>
    <col min="10758" max="10758" width="16" style="3" customWidth="1"/>
    <col min="10759" max="10759" width="9.85546875" style="3" customWidth="1"/>
    <col min="10760" max="10760" width="14.5703125" style="3" customWidth="1"/>
    <col min="10761" max="10761" width="19.140625" style="3" customWidth="1"/>
    <col min="10762" max="10762" width="16.85546875" style="3" customWidth="1"/>
    <col min="10763" max="10763" width="9.5703125" style="3" bestFit="1" customWidth="1"/>
    <col min="10764" max="11010" width="9.140625" style="3"/>
    <col min="11011" max="11011" width="4.140625" style="3" customWidth="1"/>
    <col min="11012" max="11012" width="4.42578125" style="3" customWidth="1"/>
    <col min="11013" max="11013" width="68.140625" style="3" customWidth="1"/>
    <col min="11014" max="11014" width="16" style="3" customWidth="1"/>
    <col min="11015" max="11015" width="9.85546875" style="3" customWidth="1"/>
    <col min="11016" max="11016" width="14.5703125" style="3" customWidth="1"/>
    <col min="11017" max="11017" width="19.140625" style="3" customWidth="1"/>
    <col min="11018" max="11018" width="16.85546875" style="3" customWidth="1"/>
    <col min="11019" max="11019" width="9.5703125" style="3" bestFit="1" customWidth="1"/>
    <col min="11020" max="11266" width="9.140625" style="3"/>
    <col min="11267" max="11267" width="4.140625" style="3" customWidth="1"/>
    <col min="11268" max="11268" width="4.42578125" style="3" customWidth="1"/>
    <col min="11269" max="11269" width="68.140625" style="3" customWidth="1"/>
    <col min="11270" max="11270" width="16" style="3" customWidth="1"/>
    <col min="11271" max="11271" width="9.85546875" style="3" customWidth="1"/>
    <col min="11272" max="11272" width="14.5703125" style="3" customWidth="1"/>
    <col min="11273" max="11273" width="19.140625" style="3" customWidth="1"/>
    <col min="11274" max="11274" width="16.85546875" style="3" customWidth="1"/>
    <col min="11275" max="11275" width="9.5703125" style="3" bestFit="1" customWidth="1"/>
    <col min="11276" max="11522" width="9.140625" style="3"/>
    <col min="11523" max="11523" width="4.140625" style="3" customWidth="1"/>
    <col min="11524" max="11524" width="4.42578125" style="3" customWidth="1"/>
    <col min="11525" max="11525" width="68.140625" style="3" customWidth="1"/>
    <col min="11526" max="11526" width="16" style="3" customWidth="1"/>
    <col min="11527" max="11527" width="9.85546875" style="3" customWidth="1"/>
    <col min="11528" max="11528" width="14.5703125" style="3" customWidth="1"/>
    <col min="11529" max="11529" width="19.140625" style="3" customWidth="1"/>
    <col min="11530" max="11530" width="16.85546875" style="3" customWidth="1"/>
    <col min="11531" max="11531" width="9.5703125" style="3" bestFit="1" customWidth="1"/>
    <col min="11532" max="11778" width="9.140625" style="3"/>
    <col min="11779" max="11779" width="4.140625" style="3" customWidth="1"/>
    <col min="11780" max="11780" width="4.42578125" style="3" customWidth="1"/>
    <col min="11781" max="11781" width="68.140625" style="3" customWidth="1"/>
    <col min="11782" max="11782" width="16" style="3" customWidth="1"/>
    <col min="11783" max="11783" width="9.85546875" style="3" customWidth="1"/>
    <col min="11784" max="11784" width="14.5703125" style="3" customWidth="1"/>
    <col min="11785" max="11785" width="19.140625" style="3" customWidth="1"/>
    <col min="11786" max="11786" width="16.85546875" style="3" customWidth="1"/>
    <col min="11787" max="11787" width="9.5703125" style="3" bestFit="1" customWidth="1"/>
    <col min="11788" max="12034" width="9.140625" style="3"/>
    <col min="12035" max="12035" width="4.140625" style="3" customWidth="1"/>
    <col min="12036" max="12036" width="4.42578125" style="3" customWidth="1"/>
    <col min="12037" max="12037" width="68.140625" style="3" customWidth="1"/>
    <col min="12038" max="12038" width="16" style="3" customWidth="1"/>
    <col min="12039" max="12039" width="9.85546875" style="3" customWidth="1"/>
    <col min="12040" max="12040" width="14.5703125" style="3" customWidth="1"/>
    <col min="12041" max="12041" width="19.140625" style="3" customWidth="1"/>
    <col min="12042" max="12042" width="16.85546875" style="3" customWidth="1"/>
    <col min="12043" max="12043" width="9.5703125" style="3" bestFit="1" customWidth="1"/>
    <col min="12044" max="12290" width="9.140625" style="3"/>
    <col min="12291" max="12291" width="4.140625" style="3" customWidth="1"/>
    <col min="12292" max="12292" width="4.42578125" style="3" customWidth="1"/>
    <col min="12293" max="12293" width="68.140625" style="3" customWidth="1"/>
    <col min="12294" max="12294" width="16" style="3" customWidth="1"/>
    <col min="12295" max="12295" width="9.85546875" style="3" customWidth="1"/>
    <col min="12296" max="12296" width="14.5703125" style="3" customWidth="1"/>
    <col min="12297" max="12297" width="19.140625" style="3" customWidth="1"/>
    <col min="12298" max="12298" width="16.85546875" style="3" customWidth="1"/>
    <col min="12299" max="12299" width="9.5703125" style="3" bestFit="1" customWidth="1"/>
    <col min="12300" max="12546" width="9.140625" style="3"/>
    <col min="12547" max="12547" width="4.140625" style="3" customWidth="1"/>
    <col min="12548" max="12548" width="4.42578125" style="3" customWidth="1"/>
    <col min="12549" max="12549" width="68.140625" style="3" customWidth="1"/>
    <col min="12550" max="12550" width="16" style="3" customWidth="1"/>
    <col min="12551" max="12551" width="9.85546875" style="3" customWidth="1"/>
    <col min="12552" max="12552" width="14.5703125" style="3" customWidth="1"/>
    <col min="12553" max="12553" width="19.140625" style="3" customWidth="1"/>
    <col min="12554" max="12554" width="16.85546875" style="3" customWidth="1"/>
    <col min="12555" max="12555" width="9.5703125" style="3" bestFit="1" customWidth="1"/>
    <col min="12556" max="12802" width="9.140625" style="3"/>
    <col min="12803" max="12803" width="4.140625" style="3" customWidth="1"/>
    <col min="12804" max="12804" width="4.42578125" style="3" customWidth="1"/>
    <col min="12805" max="12805" width="68.140625" style="3" customWidth="1"/>
    <col min="12806" max="12806" width="16" style="3" customWidth="1"/>
    <col min="12807" max="12807" width="9.85546875" style="3" customWidth="1"/>
    <col min="12808" max="12808" width="14.5703125" style="3" customWidth="1"/>
    <col min="12809" max="12809" width="19.140625" style="3" customWidth="1"/>
    <col min="12810" max="12810" width="16.85546875" style="3" customWidth="1"/>
    <col min="12811" max="12811" width="9.5703125" style="3" bestFit="1" customWidth="1"/>
    <col min="12812" max="13058" width="9.140625" style="3"/>
    <col min="13059" max="13059" width="4.140625" style="3" customWidth="1"/>
    <col min="13060" max="13060" width="4.42578125" style="3" customWidth="1"/>
    <col min="13061" max="13061" width="68.140625" style="3" customWidth="1"/>
    <col min="13062" max="13062" width="16" style="3" customWidth="1"/>
    <col min="13063" max="13063" width="9.85546875" style="3" customWidth="1"/>
    <col min="13064" max="13064" width="14.5703125" style="3" customWidth="1"/>
    <col min="13065" max="13065" width="19.140625" style="3" customWidth="1"/>
    <col min="13066" max="13066" width="16.85546875" style="3" customWidth="1"/>
    <col min="13067" max="13067" width="9.5703125" style="3" bestFit="1" customWidth="1"/>
    <col min="13068" max="13314" width="9.140625" style="3"/>
    <col min="13315" max="13315" width="4.140625" style="3" customWidth="1"/>
    <col min="13316" max="13316" width="4.42578125" style="3" customWidth="1"/>
    <col min="13317" max="13317" width="68.140625" style="3" customWidth="1"/>
    <col min="13318" max="13318" width="16" style="3" customWidth="1"/>
    <col min="13319" max="13319" width="9.85546875" style="3" customWidth="1"/>
    <col min="13320" max="13320" width="14.5703125" style="3" customWidth="1"/>
    <col min="13321" max="13321" width="19.140625" style="3" customWidth="1"/>
    <col min="13322" max="13322" width="16.85546875" style="3" customWidth="1"/>
    <col min="13323" max="13323" width="9.5703125" style="3" bestFit="1" customWidth="1"/>
    <col min="13324" max="13570" width="9.140625" style="3"/>
    <col min="13571" max="13571" width="4.140625" style="3" customWidth="1"/>
    <col min="13572" max="13572" width="4.42578125" style="3" customWidth="1"/>
    <col min="13573" max="13573" width="68.140625" style="3" customWidth="1"/>
    <col min="13574" max="13574" width="16" style="3" customWidth="1"/>
    <col min="13575" max="13575" width="9.85546875" style="3" customWidth="1"/>
    <col min="13576" max="13576" width="14.5703125" style="3" customWidth="1"/>
    <col min="13577" max="13577" width="19.140625" style="3" customWidth="1"/>
    <col min="13578" max="13578" width="16.85546875" style="3" customWidth="1"/>
    <col min="13579" max="13579" width="9.5703125" style="3" bestFit="1" customWidth="1"/>
    <col min="13580" max="13826" width="9.140625" style="3"/>
    <col min="13827" max="13827" width="4.140625" style="3" customWidth="1"/>
    <col min="13828" max="13828" width="4.42578125" style="3" customWidth="1"/>
    <col min="13829" max="13829" width="68.140625" style="3" customWidth="1"/>
    <col min="13830" max="13830" width="16" style="3" customWidth="1"/>
    <col min="13831" max="13831" width="9.85546875" style="3" customWidth="1"/>
    <col min="13832" max="13832" width="14.5703125" style="3" customWidth="1"/>
    <col min="13833" max="13833" width="19.140625" style="3" customWidth="1"/>
    <col min="13834" max="13834" width="16.85546875" style="3" customWidth="1"/>
    <col min="13835" max="13835" width="9.5703125" style="3" bestFit="1" customWidth="1"/>
    <col min="13836" max="14082" width="9.140625" style="3"/>
    <col min="14083" max="14083" width="4.140625" style="3" customWidth="1"/>
    <col min="14084" max="14084" width="4.42578125" style="3" customWidth="1"/>
    <col min="14085" max="14085" width="68.140625" style="3" customWidth="1"/>
    <col min="14086" max="14086" width="16" style="3" customWidth="1"/>
    <col min="14087" max="14087" width="9.85546875" style="3" customWidth="1"/>
    <col min="14088" max="14088" width="14.5703125" style="3" customWidth="1"/>
    <col min="14089" max="14089" width="19.140625" style="3" customWidth="1"/>
    <col min="14090" max="14090" width="16.85546875" style="3" customWidth="1"/>
    <col min="14091" max="14091" width="9.5703125" style="3" bestFit="1" customWidth="1"/>
    <col min="14092" max="14338" width="9.140625" style="3"/>
    <col min="14339" max="14339" width="4.140625" style="3" customWidth="1"/>
    <col min="14340" max="14340" width="4.42578125" style="3" customWidth="1"/>
    <col min="14341" max="14341" width="68.140625" style="3" customWidth="1"/>
    <col min="14342" max="14342" width="16" style="3" customWidth="1"/>
    <col min="14343" max="14343" width="9.85546875" style="3" customWidth="1"/>
    <col min="14344" max="14344" width="14.5703125" style="3" customWidth="1"/>
    <col min="14345" max="14345" width="19.140625" style="3" customWidth="1"/>
    <col min="14346" max="14346" width="16.85546875" style="3" customWidth="1"/>
    <col min="14347" max="14347" width="9.5703125" style="3" bestFit="1" customWidth="1"/>
    <col min="14348" max="14594" width="9.140625" style="3"/>
    <col min="14595" max="14595" width="4.140625" style="3" customWidth="1"/>
    <col min="14596" max="14596" width="4.42578125" style="3" customWidth="1"/>
    <col min="14597" max="14597" width="68.140625" style="3" customWidth="1"/>
    <col min="14598" max="14598" width="16" style="3" customWidth="1"/>
    <col min="14599" max="14599" width="9.85546875" style="3" customWidth="1"/>
    <col min="14600" max="14600" width="14.5703125" style="3" customWidth="1"/>
    <col min="14601" max="14601" width="19.140625" style="3" customWidth="1"/>
    <col min="14602" max="14602" width="16.85546875" style="3" customWidth="1"/>
    <col min="14603" max="14603" width="9.5703125" style="3" bestFit="1" customWidth="1"/>
    <col min="14604" max="14850" width="9.140625" style="3"/>
    <col min="14851" max="14851" width="4.140625" style="3" customWidth="1"/>
    <col min="14852" max="14852" width="4.42578125" style="3" customWidth="1"/>
    <col min="14853" max="14853" width="68.140625" style="3" customWidth="1"/>
    <col min="14854" max="14854" width="16" style="3" customWidth="1"/>
    <col min="14855" max="14855" width="9.85546875" style="3" customWidth="1"/>
    <col min="14856" max="14856" width="14.5703125" style="3" customWidth="1"/>
    <col min="14857" max="14857" width="19.140625" style="3" customWidth="1"/>
    <col min="14858" max="14858" width="16.85546875" style="3" customWidth="1"/>
    <col min="14859" max="14859" width="9.5703125" style="3" bestFit="1" customWidth="1"/>
    <col min="14860" max="15106" width="9.140625" style="3"/>
    <col min="15107" max="15107" width="4.140625" style="3" customWidth="1"/>
    <col min="15108" max="15108" width="4.42578125" style="3" customWidth="1"/>
    <col min="15109" max="15109" width="68.140625" style="3" customWidth="1"/>
    <col min="15110" max="15110" width="16" style="3" customWidth="1"/>
    <col min="15111" max="15111" width="9.85546875" style="3" customWidth="1"/>
    <col min="15112" max="15112" width="14.5703125" style="3" customWidth="1"/>
    <col min="15113" max="15113" width="19.140625" style="3" customWidth="1"/>
    <col min="15114" max="15114" width="16.85546875" style="3" customWidth="1"/>
    <col min="15115" max="15115" width="9.5703125" style="3" bestFit="1" customWidth="1"/>
    <col min="15116" max="15362" width="9.140625" style="3"/>
    <col min="15363" max="15363" width="4.140625" style="3" customWidth="1"/>
    <col min="15364" max="15364" width="4.42578125" style="3" customWidth="1"/>
    <col min="15365" max="15365" width="68.140625" style="3" customWidth="1"/>
    <col min="15366" max="15366" width="16" style="3" customWidth="1"/>
    <col min="15367" max="15367" width="9.85546875" style="3" customWidth="1"/>
    <col min="15368" max="15368" width="14.5703125" style="3" customWidth="1"/>
    <col min="15369" max="15369" width="19.140625" style="3" customWidth="1"/>
    <col min="15370" max="15370" width="16.85546875" style="3" customWidth="1"/>
    <col min="15371" max="15371" width="9.5703125" style="3" bestFit="1" customWidth="1"/>
    <col min="15372" max="15618" width="9.140625" style="3"/>
    <col min="15619" max="15619" width="4.140625" style="3" customWidth="1"/>
    <col min="15620" max="15620" width="4.42578125" style="3" customWidth="1"/>
    <col min="15621" max="15621" width="68.140625" style="3" customWidth="1"/>
    <col min="15622" max="15622" width="16" style="3" customWidth="1"/>
    <col min="15623" max="15623" width="9.85546875" style="3" customWidth="1"/>
    <col min="15624" max="15624" width="14.5703125" style="3" customWidth="1"/>
    <col min="15625" max="15625" width="19.140625" style="3" customWidth="1"/>
    <col min="15626" max="15626" width="16.85546875" style="3" customWidth="1"/>
    <col min="15627" max="15627" width="9.5703125" style="3" bestFit="1" customWidth="1"/>
    <col min="15628" max="15874" width="9.140625" style="3"/>
    <col min="15875" max="15875" width="4.140625" style="3" customWidth="1"/>
    <col min="15876" max="15876" width="4.42578125" style="3" customWidth="1"/>
    <col min="15877" max="15877" width="68.140625" style="3" customWidth="1"/>
    <col min="15878" max="15878" width="16" style="3" customWidth="1"/>
    <col min="15879" max="15879" width="9.85546875" style="3" customWidth="1"/>
    <col min="15880" max="15880" width="14.5703125" style="3" customWidth="1"/>
    <col min="15881" max="15881" width="19.140625" style="3" customWidth="1"/>
    <col min="15882" max="15882" width="16.85546875" style="3" customWidth="1"/>
    <col min="15883" max="15883" width="9.5703125" style="3" bestFit="1" customWidth="1"/>
    <col min="15884" max="16130" width="9.140625" style="3"/>
    <col min="16131" max="16131" width="4.140625" style="3" customWidth="1"/>
    <col min="16132" max="16132" width="4.42578125" style="3" customWidth="1"/>
    <col min="16133" max="16133" width="68.140625" style="3" customWidth="1"/>
    <col min="16134" max="16134" width="16" style="3" customWidth="1"/>
    <col min="16135" max="16135" width="9.85546875" style="3" customWidth="1"/>
    <col min="16136" max="16136" width="14.5703125" style="3" customWidth="1"/>
    <col min="16137" max="16137" width="19.140625" style="3" customWidth="1"/>
    <col min="16138" max="16138" width="16.85546875" style="3" customWidth="1"/>
    <col min="16139" max="16139" width="9.5703125" style="3" bestFit="1" customWidth="1"/>
    <col min="16140" max="16384" width="9.140625" style="3"/>
  </cols>
  <sheetData>
    <row r="1" spans="1:11">
      <c r="A1" s="121"/>
      <c r="B1" s="120"/>
      <c r="F1" s="290" t="s">
        <v>145</v>
      </c>
      <c r="G1" s="290"/>
      <c r="H1" s="290"/>
    </row>
    <row r="2" spans="1:11">
      <c r="A2" s="121"/>
      <c r="B2" s="120"/>
    </row>
    <row r="3" spans="1:11" ht="15">
      <c r="D3" s="294"/>
      <c r="E3" s="295"/>
      <c r="F3" s="295"/>
      <c r="G3" s="295"/>
      <c r="H3" s="295"/>
    </row>
    <row r="4" spans="1:11" s="4" customFormat="1" ht="15.75" customHeight="1">
      <c r="A4" s="291" t="s">
        <v>66</v>
      </c>
      <c r="B4" s="291"/>
      <c r="C4" s="291"/>
      <c r="D4" s="291"/>
      <c r="E4" s="291"/>
      <c r="F4" s="291"/>
      <c r="G4" s="291"/>
      <c r="H4" s="291"/>
    </row>
    <row r="5" spans="1:11" s="4" customFormat="1" ht="12.75" customHeight="1">
      <c r="A5" s="291" t="s">
        <v>56</v>
      </c>
      <c r="B5" s="291"/>
      <c r="C5" s="291"/>
      <c r="D5" s="291"/>
      <c r="E5" s="291"/>
      <c r="F5" s="291"/>
      <c r="G5" s="291"/>
      <c r="H5" s="291"/>
    </row>
    <row r="6" spans="1:11" s="4" customFormat="1" ht="12.75" customHeight="1">
      <c r="A6" s="5"/>
      <c r="B6" s="5"/>
      <c r="C6" s="5"/>
      <c r="D6" s="5"/>
      <c r="E6" s="5"/>
      <c r="F6" s="5"/>
      <c r="G6" s="5"/>
      <c r="H6" s="5"/>
    </row>
    <row r="7" spans="1:11" ht="18.75" customHeight="1">
      <c r="A7" s="292" t="s">
        <v>74</v>
      </c>
      <c r="B7" s="292"/>
      <c r="C7" s="292"/>
      <c r="D7" s="292"/>
      <c r="E7" s="292"/>
      <c r="F7" s="292"/>
      <c r="G7" s="292"/>
      <c r="H7" s="292"/>
    </row>
    <row r="8" spans="1:11" s="7" customFormat="1" ht="14.1" customHeight="1" thickBot="1">
      <c r="A8" s="293" t="s">
        <v>75</v>
      </c>
      <c r="B8" s="293"/>
      <c r="C8" s="293"/>
      <c r="D8" s="293"/>
      <c r="E8" s="293"/>
      <c r="F8" s="293"/>
      <c r="G8" s="293"/>
      <c r="H8" s="6"/>
    </row>
    <row r="9" spans="1:11" s="8" customFormat="1" ht="15.75" customHeight="1" thickBot="1">
      <c r="A9" s="281" t="s">
        <v>0</v>
      </c>
      <c r="B9" s="257">
        <v>42005</v>
      </c>
      <c r="C9" s="282" t="s">
        <v>1</v>
      </c>
      <c r="D9" s="288" t="s">
        <v>27</v>
      </c>
      <c r="E9" s="286" t="s">
        <v>26</v>
      </c>
      <c r="F9" s="283" t="s">
        <v>21</v>
      </c>
      <c r="G9" s="284"/>
      <c r="H9" s="285"/>
    </row>
    <row r="10" spans="1:11" s="13" customFormat="1" ht="19.5" customHeight="1" thickBot="1">
      <c r="A10" s="256"/>
      <c r="B10" s="258"/>
      <c r="C10" s="271"/>
      <c r="D10" s="289"/>
      <c r="E10" s="287"/>
      <c r="F10" s="9" t="s">
        <v>2</v>
      </c>
      <c r="G10" s="10" t="s">
        <v>23</v>
      </c>
      <c r="H10" s="11" t="s">
        <v>3</v>
      </c>
      <c r="I10" s="12"/>
    </row>
    <row r="11" spans="1:11" ht="20.25" customHeight="1">
      <c r="A11" s="14">
        <v>1</v>
      </c>
      <c r="B11" s="15" t="s">
        <v>4</v>
      </c>
      <c r="C11" s="16" t="s">
        <v>63</v>
      </c>
      <c r="D11" s="16"/>
      <c r="E11" s="111" t="s">
        <v>51</v>
      </c>
      <c r="F11" s="17">
        <v>1992373.47</v>
      </c>
      <c r="G11" s="123">
        <v>0.14299999999999999</v>
      </c>
      <c r="H11" s="18">
        <f t="shared" ref="H11:H18" si="0">PRODUCT((F11/1000)*G11)</f>
        <v>284.90940620999999</v>
      </c>
      <c r="J11" s="19"/>
    </row>
    <row r="12" spans="1:11" ht="15.95" customHeight="1">
      <c r="A12" s="14">
        <v>2</v>
      </c>
      <c r="B12" s="15" t="s">
        <v>5</v>
      </c>
      <c r="C12" s="20" t="s">
        <v>30</v>
      </c>
      <c r="D12" s="20"/>
      <c r="E12" s="112" t="s">
        <v>29</v>
      </c>
      <c r="F12" s="21">
        <v>0</v>
      </c>
      <c r="G12" s="124">
        <v>10</v>
      </c>
      <c r="H12" s="22">
        <f t="shared" si="0"/>
        <v>0</v>
      </c>
    </row>
    <row r="13" spans="1:11" ht="15.95" customHeight="1">
      <c r="A13" s="14">
        <v>3</v>
      </c>
      <c r="B13" s="23" t="s">
        <v>6</v>
      </c>
      <c r="C13" s="24" t="s">
        <v>47</v>
      </c>
      <c r="D13" s="24"/>
      <c r="E13" s="113" t="s">
        <v>28</v>
      </c>
      <c r="F13" s="25">
        <v>230976.51</v>
      </c>
      <c r="G13" s="124">
        <v>0.14299999999999999</v>
      </c>
      <c r="H13" s="22">
        <f t="shared" si="0"/>
        <v>33.029640929999999</v>
      </c>
      <c r="I13" s="19"/>
      <c r="J13" s="19"/>
    </row>
    <row r="14" spans="1:11" ht="15.95" customHeight="1">
      <c r="A14" s="14">
        <v>4</v>
      </c>
      <c r="B14" s="23" t="s">
        <v>7</v>
      </c>
      <c r="C14" s="24" t="s">
        <v>46</v>
      </c>
      <c r="D14" s="24"/>
      <c r="E14" s="113" t="s">
        <v>49</v>
      </c>
      <c r="F14" s="26">
        <v>0</v>
      </c>
      <c r="G14" s="124">
        <v>0.14299999999999999</v>
      </c>
      <c r="H14" s="22">
        <f t="shared" si="0"/>
        <v>0</v>
      </c>
      <c r="I14" s="19"/>
      <c r="J14" s="27"/>
    </row>
    <row r="15" spans="1:11" ht="15.95" customHeight="1">
      <c r="A15" s="14">
        <v>5</v>
      </c>
      <c r="B15" s="23" t="s">
        <v>8</v>
      </c>
      <c r="C15" s="24" t="s">
        <v>45</v>
      </c>
      <c r="D15" s="24"/>
      <c r="E15" s="113" t="s">
        <v>49</v>
      </c>
      <c r="F15" s="25">
        <v>0</v>
      </c>
      <c r="G15" s="124">
        <v>0.14299999999999999</v>
      </c>
      <c r="H15" s="22">
        <f t="shared" si="0"/>
        <v>0</v>
      </c>
    </row>
    <row r="16" spans="1:11" ht="15.95" customHeight="1">
      <c r="A16" s="14">
        <v>6</v>
      </c>
      <c r="B16" s="23" t="s">
        <v>9</v>
      </c>
      <c r="C16" s="24" t="s">
        <v>48</v>
      </c>
      <c r="D16" s="24"/>
      <c r="E16" s="113" t="s">
        <v>28</v>
      </c>
      <c r="F16" s="28">
        <v>2058.02</v>
      </c>
      <c r="G16" s="124">
        <v>0.14299999999999999</v>
      </c>
      <c r="H16" s="22">
        <f t="shared" si="0"/>
        <v>0.29429685999999999</v>
      </c>
      <c r="K16" s="29"/>
    </row>
    <row r="17" spans="1:15" ht="15.95" customHeight="1">
      <c r="A17" s="14">
        <v>7</v>
      </c>
      <c r="B17" s="23" t="s">
        <v>10</v>
      </c>
      <c r="C17" s="24" t="s">
        <v>44</v>
      </c>
      <c r="D17" s="24"/>
      <c r="E17" s="113" t="s">
        <v>28</v>
      </c>
      <c r="F17" s="25">
        <v>0</v>
      </c>
      <c r="G17" s="124">
        <v>0.14299999999999999</v>
      </c>
      <c r="H17" s="22">
        <f t="shared" si="0"/>
        <v>0</v>
      </c>
      <c r="K17" s="29"/>
    </row>
    <row r="18" spans="1:15" ht="19.5" customHeight="1" thickBot="1">
      <c r="A18" s="30">
        <v>8</v>
      </c>
      <c r="B18" s="31" t="s">
        <v>11</v>
      </c>
      <c r="C18" s="32" t="s">
        <v>43</v>
      </c>
      <c r="D18" s="32"/>
      <c r="E18" s="112" t="s">
        <v>29</v>
      </c>
      <c r="F18" s="33">
        <v>15000</v>
      </c>
      <c r="G18" s="125">
        <v>0.14299999999999999</v>
      </c>
      <c r="H18" s="34">
        <f t="shared" si="0"/>
        <v>2.145</v>
      </c>
      <c r="K18" s="29"/>
    </row>
    <row r="19" spans="1:15" ht="15.95" customHeight="1" thickBot="1">
      <c r="A19" s="35"/>
      <c r="B19" s="36"/>
      <c r="C19" s="37" t="s">
        <v>12</v>
      </c>
      <c r="D19" s="101"/>
      <c r="E19" s="101"/>
      <c r="F19" s="38">
        <f>SUM(F11:F18)</f>
        <v>2240408</v>
      </c>
      <c r="G19" s="39"/>
      <c r="H19" s="40">
        <f>SUM(H11:H18)</f>
        <v>320.37834399999991</v>
      </c>
    </row>
    <row r="20" spans="1:15" s="7" customFormat="1" ht="14.1" customHeight="1" thickBot="1">
      <c r="A20" s="255" t="s">
        <v>0</v>
      </c>
      <c r="B20" s="257">
        <v>42036</v>
      </c>
      <c r="C20" s="259" t="s">
        <v>1</v>
      </c>
      <c r="D20" s="102"/>
      <c r="E20" s="102"/>
      <c r="F20" s="275" t="s">
        <v>13</v>
      </c>
      <c r="G20" s="276"/>
      <c r="H20" s="277"/>
    </row>
    <row r="21" spans="1:15" s="7" customFormat="1" ht="22.5" customHeight="1" thickBot="1">
      <c r="A21" s="256"/>
      <c r="B21" s="258"/>
      <c r="C21" s="271"/>
      <c r="D21" s="100"/>
      <c r="E21" s="100"/>
      <c r="F21" s="41" t="s">
        <v>2</v>
      </c>
      <c r="G21" s="10" t="s">
        <v>23</v>
      </c>
      <c r="H21" s="42" t="s">
        <v>3</v>
      </c>
    </row>
    <row r="22" spans="1:15" ht="15.95" customHeight="1">
      <c r="A22" s="14">
        <v>9</v>
      </c>
      <c r="B22" s="15" t="s">
        <v>4</v>
      </c>
      <c r="C22" s="43" t="s">
        <v>42</v>
      </c>
      <c r="D22" s="103"/>
      <c r="E22" s="112" t="s">
        <v>29</v>
      </c>
      <c r="F22" s="25">
        <v>5000</v>
      </c>
      <c r="G22" s="126">
        <v>2</v>
      </c>
      <c r="H22" s="44">
        <f t="shared" ref="H22:H29" si="1">PRODUCT((F22/1000)*G22)</f>
        <v>10</v>
      </c>
    </row>
    <row r="23" spans="1:15" ht="15.95" customHeight="1">
      <c r="A23" s="14">
        <v>10</v>
      </c>
      <c r="B23" s="23" t="s">
        <v>5</v>
      </c>
      <c r="C23" s="24" t="s">
        <v>41</v>
      </c>
      <c r="D23" s="24"/>
      <c r="E23" s="112" t="s">
        <v>29</v>
      </c>
      <c r="F23" s="26">
        <v>19000</v>
      </c>
      <c r="G23" s="127">
        <v>2</v>
      </c>
      <c r="H23" s="22">
        <f t="shared" si="1"/>
        <v>38</v>
      </c>
      <c r="O23" s="45"/>
    </row>
    <row r="24" spans="1:15" ht="15.95" customHeight="1">
      <c r="A24" s="14">
        <v>11</v>
      </c>
      <c r="B24" s="23" t="s">
        <v>6</v>
      </c>
      <c r="C24" s="24" t="s">
        <v>40</v>
      </c>
      <c r="D24" s="24"/>
      <c r="E24" s="112" t="s">
        <v>29</v>
      </c>
      <c r="F24" s="26">
        <v>0</v>
      </c>
      <c r="G24" s="127">
        <v>2</v>
      </c>
      <c r="H24" s="22">
        <f t="shared" si="1"/>
        <v>0</v>
      </c>
      <c r="O24" s="45"/>
    </row>
    <row r="25" spans="1:15" ht="15.95" customHeight="1">
      <c r="A25" s="14">
        <v>12</v>
      </c>
      <c r="B25" s="23" t="s">
        <v>7</v>
      </c>
      <c r="C25" s="24" t="s">
        <v>39</v>
      </c>
      <c r="D25" s="24"/>
      <c r="E25" s="112" t="s">
        <v>29</v>
      </c>
      <c r="F25" s="28">
        <v>2000</v>
      </c>
      <c r="G25" s="127">
        <v>2</v>
      </c>
      <c r="H25" s="22">
        <f t="shared" si="1"/>
        <v>4</v>
      </c>
      <c r="O25" s="45"/>
    </row>
    <row r="26" spans="1:15" ht="15.95" customHeight="1">
      <c r="A26" s="14">
        <v>13</v>
      </c>
      <c r="B26" s="23" t="s">
        <v>8</v>
      </c>
      <c r="C26" s="24" t="s">
        <v>38</v>
      </c>
      <c r="D26" s="24"/>
      <c r="E26" s="112" t="s">
        <v>29</v>
      </c>
      <c r="F26" s="26">
        <v>0</v>
      </c>
      <c r="G26" s="127">
        <v>2</v>
      </c>
      <c r="H26" s="22">
        <f t="shared" si="1"/>
        <v>0</v>
      </c>
      <c r="O26" s="45"/>
    </row>
    <row r="27" spans="1:15" ht="15.95" customHeight="1">
      <c r="A27" s="14">
        <v>14</v>
      </c>
      <c r="B27" s="23" t="s">
        <v>9</v>
      </c>
      <c r="C27" s="24" t="s">
        <v>37</v>
      </c>
      <c r="D27" s="24"/>
      <c r="E27" s="112" t="s">
        <v>29</v>
      </c>
      <c r="F27" s="47">
        <v>2058.02</v>
      </c>
      <c r="G27" s="127">
        <v>2</v>
      </c>
      <c r="H27" s="22">
        <f t="shared" si="1"/>
        <v>4.1160399999999999</v>
      </c>
      <c r="O27" s="45"/>
    </row>
    <row r="28" spans="1:15" ht="15.95" customHeight="1">
      <c r="A28" s="14">
        <v>15</v>
      </c>
      <c r="B28" s="23" t="s">
        <v>10</v>
      </c>
      <c r="C28" s="24" t="s">
        <v>36</v>
      </c>
      <c r="D28" s="24"/>
      <c r="E28" s="112" t="s">
        <v>29</v>
      </c>
      <c r="F28" s="25">
        <v>0</v>
      </c>
      <c r="G28" s="127">
        <v>2</v>
      </c>
      <c r="H28" s="22">
        <f t="shared" si="1"/>
        <v>0</v>
      </c>
    </row>
    <row r="29" spans="1:15" ht="15.95" customHeight="1" thickBot="1">
      <c r="A29" s="14">
        <v>16</v>
      </c>
      <c r="B29" s="23" t="s">
        <v>11</v>
      </c>
      <c r="C29" s="46" t="s">
        <v>24</v>
      </c>
      <c r="D29" s="46"/>
      <c r="E29" s="112" t="s">
        <v>29</v>
      </c>
      <c r="F29" s="25">
        <v>9000</v>
      </c>
      <c r="G29" s="127">
        <v>10</v>
      </c>
      <c r="H29" s="22">
        <f t="shared" si="1"/>
        <v>90</v>
      </c>
    </row>
    <row r="30" spans="1:15" ht="15.95" customHeight="1" thickBot="1">
      <c r="A30" s="49"/>
      <c r="B30" s="50"/>
      <c r="C30" s="51" t="s">
        <v>12</v>
      </c>
      <c r="D30" s="51"/>
      <c r="E30" s="51"/>
      <c r="F30" s="52">
        <f>SUM(F22:F29)</f>
        <v>37058.020000000004</v>
      </c>
      <c r="G30" s="53"/>
      <c r="H30" s="54">
        <f>SUM(H22:H29)</f>
        <v>146.11604</v>
      </c>
    </row>
    <row r="31" spans="1:15" s="7" customFormat="1" ht="14.1" customHeight="1" thickBot="1">
      <c r="A31" s="255" t="s">
        <v>0</v>
      </c>
      <c r="B31" s="257">
        <v>42064</v>
      </c>
      <c r="C31" s="259" t="s">
        <v>1</v>
      </c>
      <c r="D31" s="102"/>
      <c r="E31" s="102"/>
      <c r="F31" s="278" t="s">
        <v>57</v>
      </c>
      <c r="G31" s="279"/>
      <c r="H31" s="280"/>
    </row>
    <row r="32" spans="1:15" s="7" customFormat="1" ht="19.5" customHeight="1" thickBot="1">
      <c r="A32" s="256"/>
      <c r="B32" s="258"/>
      <c r="C32" s="260"/>
      <c r="D32" s="100"/>
      <c r="E32" s="100"/>
      <c r="F32" s="55" t="s">
        <v>2</v>
      </c>
      <c r="G32" s="10" t="s">
        <v>23</v>
      </c>
      <c r="H32" s="56" t="s">
        <v>3</v>
      </c>
    </row>
    <row r="33" spans="1:9" ht="15.95" customHeight="1">
      <c r="A33" s="14">
        <v>17</v>
      </c>
      <c r="B33" s="15" t="s">
        <v>4</v>
      </c>
      <c r="C33" s="57" t="s">
        <v>31</v>
      </c>
      <c r="D33" s="57"/>
      <c r="E33" s="116" t="s">
        <v>29</v>
      </c>
      <c r="F33" s="110">
        <v>15000</v>
      </c>
      <c r="G33" s="126">
        <v>1.5</v>
      </c>
      <c r="H33" s="44">
        <f>PRODUCT((F33/1000)*G33)</f>
        <v>22.5</v>
      </c>
    </row>
    <row r="34" spans="1:9" ht="15.95" customHeight="1" thickBot="1">
      <c r="A34" s="30">
        <v>18</v>
      </c>
      <c r="B34" s="31" t="s">
        <v>5</v>
      </c>
      <c r="C34" s="97" t="s">
        <v>32</v>
      </c>
      <c r="D34" s="107"/>
      <c r="E34" s="114" t="s">
        <v>28</v>
      </c>
      <c r="F34" s="58">
        <v>0</v>
      </c>
      <c r="G34" s="128">
        <v>1.5</v>
      </c>
      <c r="H34" s="48">
        <f>PRODUCT((F34/1000)*G34)</f>
        <v>0</v>
      </c>
    </row>
    <row r="35" spans="1:9" ht="15.95" customHeight="1" thickBot="1">
      <c r="A35" s="49"/>
      <c r="B35" s="50"/>
      <c r="C35" s="59" t="s">
        <v>12</v>
      </c>
      <c r="D35" s="70"/>
      <c r="E35" s="70"/>
      <c r="F35" s="38">
        <f>SUM(F33:F34)</f>
        <v>15000</v>
      </c>
      <c r="G35" s="60"/>
      <c r="H35" s="40">
        <f>SUM(H33:H34)</f>
        <v>22.5</v>
      </c>
    </row>
    <row r="36" spans="1:9" s="7" customFormat="1" ht="14.1" customHeight="1" thickBot="1">
      <c r="A36" s="255" t="s">
        <v>0</v>
      </c>
      <c r="B36" s="257">
        <v>42095</v>
      </c>
      <c r="C36" s="259" t="s">
        <v>1</v>
      </c>
      <c r="D36" s="102"/>
      <c r="E36" s="102"/>
      <c r="F36" s="272" t="s">
        <v>25</v>
      </c>
      <c r="G36" s="273"/>
      <c r="H36" s="274"/>
    </row>
    <row r="37" spans="1:9" s="7" customFormat="1" ht="21" customHeight="1" thickBot="1">
      <c r="A37" s="256"/>
      <c r="B37" s="258"/>
      <c r="C37" s="271"/>
      <c r="D37" s="100"/>
      <c r="E37" s="100"/>
      <c r="F37" s="252" t="s">
        <v>2</v>
      </c>
      <c r="G37" s="10" t="s">
        <v>23</v>
      </c>
      <c r="H37" s="61" t="s">
        <v>3</v>
      </c>
    </row>
    <row r="38" spans="1:9" ht="15.95" customHeight="1">
      <c r="A38" s="62">
        <v>19</v>
      </c>
      <c r="B38" s="63" t="s">
        <v>4</v>
      </c>
      <c r="C38" s="57" t="s">
        <v>31</v>
      </c>
      <c r="D38" s="57"/>
      <c r="E38" s="116" t="s">
        <v>29</v>
      </c>
      <c r="F38" s="65">
        <v>16600</v>
      </c>
      <c r="G38" s="129">
        <v>3</v>
      </c>
      <c r="H38" s="66">
        <f>PRODUCT((F38/1000)*G38)</f>
        <v>49.800000000000004</v>
      </c>
    </row>
    <row r="39" spans="1:9" ht="15.95" customHeight="1" thickBot="1">
      <c r="A39" s="30">
        <v>20</v>
      </c>
      <c r="B39" s="67" t="s">
        <v>5</v>
      </c>
      <c r="C39" s="97" t="s">
        <v>64</v>
      </c>
      <c r="D39" s="107"/>
      <c r="E39" s="114" t="s">
        <v>28</v>
      </c>
      <c r="F39" s="68">
        <v>55940.06</v>
      </c>
      <c r="G39" s="128">
        <v>3</v>
      </c>
      <c r="H39" s="69">
        <f>PRODUCT((F39/1000)*G39)</f>
        <v>167.82017999999999</v>
      </c>
      <c r="I39" s="19"/>
    </row>
    <row r="40" spans="1:9" ht="15.95" customHeight="1" thickBot="1">
      <c r="A40" s="49"/>
      <c r="B40" s="50"/>
      <c r="C40" s="70" t="s">
        <v>12</v>
      </c>
      <c r="D40" s="70"/>
      <c r="E40" s="70"/>
      <c r="F40" s="71">
        <f>SUM(F38:F39)</f>
        <v>72540.06</v>
      </c>
      <c r="G40" s="60"/>
      <c r="H40" s="40">
        <f>SUM(H38:H39)</f>
        <v>217.62018</v>
      </c>
    </row>
    <row r="41" spans="1:9" s="7" customFormat="1" ht="14.1" customHeight="1" thickBot="1">
      <c r="A41" s="255" t="s">
        <v>0</v>
      </c>
      <c r="B41" s="257">
        <v>42125</v>
      </c>
      <c r="C41" s="259" t="s">
        <v>1</v>
      </c>
      <c r="D41" s="102"/>
      <c r="E41" s="102"/>
      <c r="F41" s="261" t="s">
        <v>14</v>
      </c>
      <c r="G41" s="262"/>
      <c r="H41" s="263"/>
    </row>
    <row r="42" spans="1:9" s="7" customFormat="1" ht="19.5" customHeight="1" thickBot="1">
      <c r="A42" s="256"/>
      <c r="B42" s="258"/>
      <c r="C42" s="260"/>
      <c r="D42" s="100"/>
      <c r="E42" s="100"/>
      <c r="F42" s="72" t="s">
        <v>2</v>
      </c>
      <c r="G42" s="10" t="s">
        <v>23</v>
      </c>
      <c r="H42" s="73" t="s">
        <v>3</v>
      </c>
    </row>
    <row r="43" spans="1:9" ht="15.95" customHeight="1" thickBot="1">
      <c r="A43" s="14">
        <v>21</v>
      </c>
      <c r="B43" s="15" t="s">
        <v>4</v>
      </c>
      <c r="C43" s="64" t="s">
        <v>33</v>
      </c>
      <c r="D43" s="104"/>
      <c r="E43" s="115" t="s">
        <v>29</v>
      </c>
      <c r="F43" s="74">
        <v>1660</v>
      </c>
      <c r="G43" s="126">
        <v>20</v>
      </c>
      <c r="H43" s="44">
        <f>PRODUCT((F43/1000)*G43)</f>
        <v>33.199999999999996</v>
      </c>
    </row>
    <row r="44" spans="1:9" ht="15.95" customHeight="1" thickBot="1">
      <c r="A44" s="49"/>
      <c r="B44" s="50"/>
      <c r="C44" s="70" t="s">
        <v>12</v>
      </c>
      <c r="D44" s="70"/>
      <c r="E44" s="70"/>
      <c r="F44" s="71">
        <f>SUM(F42:F43)</f>
        <v>1660</v>
      </c>
      <c r="G44" s="60"/>
      <c r="H44" s="40">
        <f>SUM(H43)</f>
        <v>33.199999999999996</v>
      </c>
    </row>
    <row r="45" spans="1:9" s="7" customFormat="1" ht="14.1" customHeight="1" thickBot="1">
      <c r="A45" s="255" t="s">
        <v>0</v>
      </c>
      <c r="B45" s="257">
        <v>42156</v>
      </c>
      <c r="C45" s="259" t="s">
        <v>1</v>
      </c>
      <c r="D45" s="102"/>
      <c r="E45" s="102"/>
      <c r="F45" s="261" t="s">
        <v>22</v>
      </c>
      <c r="G45" s="262"/>
      <c r="H45" s="263"/>
    </row>
    <row r="46" spans="1:9" s="7" customFormat="1" ht="19.5" customHeight="1" thickBot="1">
      <c r="A46" s="256"/>
      <c r="B46" s="258"/>
      <c r="C46" s="260"/>
      <c r="D46" s="100"/>
      <c r="E46" s="100"/>
      <c r="F46" s="72" t="s">
        <v>2</v>
      </c>
      <c r="G46" s="10" t="s">
        <v>23</v>
      </c>
      <c r="H46" s="73" t="s">
        <v>3</v>
      </c>
    </row>
    <row r="47" spans="1:9" ht="15.95" customHeight="1">
      <c r="A47" s="14">
        <v>22</v>
      </c>
      <c r="B47" s="23" t="s">
        <v>4</v>
      </c>
      <c r="C47" s="98" t="s">
        <v>34</v>
      </c>
      <c r="D47" s="104"/>
      <c r="E47" s="116" t="s">
        <v>29</v>
      </c>
      <c r="F47" s="74">
        <v>0</v>
      </c>
      <c r="G47" s="126">
        <v>3.21</v>
      </c>
      <c r="H47" s="22">
        <f>PRODUCT((F47/1000)*G47)</f>
        <v>0</v>
      </c>
    </row>
    <row r="48" spans="1:9" ht="15.95" customHeight="1" thickBot="1">
      <c r="A48" s="75">
        <v>23</v>
      </c>
      <c r="B48" s="76" t="s">
        <v>6</v>
      </c>
      <c r="C48" s="99" t="s">
        <v>35</v>
      </c>
      <c r="D48" s="105"/>
      <c r="E48" s="117" t="s">
        <v>29</v>
      </c>
      <c r="F48" s="68">
        <v>0</v>
      </c>
      <c r="G48" s="126">
        <v>3.21</v>
      </c>
      <c r="H48" s="22">
        <f>PRODUCT((F48/1000)*G48)</f>
        <v>0</v>
      </c>
    </row>
    <row r="49" spans="1:8" ht="15.95" customHeight="1" thickBot="1">
      <c r="A49" s="77"/>
      <c r="B49" s="78"/>
      <c r="C49" s="79" t="s">
        <v>12</v>
      </c>
      <c r="D49" s="266"/>
      <c r="E49" s="267"/>
      <c r="F49" s="80">
        <f>SUM(F47:F48)</f>
        <v>0</v>
      </c>
      <c r="G49" s="60"/>
      <c r="H49" s="40">
        <f>SUM(H47:H48)</f>
        <v>0</v>
      </c>
    </row>
    <row r="50" spans="1:8" s="85" customFormat="1" ht="14.25" customHeight="1" thickBot="1">
      <c r="A50" s="81"/>
      <c r="B50" s="82"/>
      <c r="C50" s="83" t="s">
        <v>15</v>
      </c>
      <c r="D50" s="264"/>
      <c r="E50" s="265"/>
      <c r="F50" s="108"/>
      <c r="G50" s="109"/>
      <c r="H50" s="84">
        <f>SUM(H19+H30+H35+H40++H44+H49)</f>
        <v>739.81456400000002</v>
      </c>
    </row>
    <row r="51" spans="1:8" ht="12.75" customHeight="1" thickBot="1">
      <c r="A51" s="86"/>
      <c r="B51" s="87"/>
      <c r="C51" s="88" t="s">
        <v>16</v>
      </c>
      <c r="D51" s="89"/>
      <c r="E51" s="89"/>
      <c r="F51" s="89"/>
      <c r="G51" s="90"/>
      <c r="H51" s="91">
        <f>PRODUCT(H50/4)</f>
        <v>184.953641</v>
      </c>
    </row>
    <row r="52" spans="1:8" s="96" customFormat="1" ht="16.5" customHeight="1" thickBot="1">
      <c r="A52" s="92"/>
      <c r="B52" s="93"/>
      <c r="C52" s="94" t="s">
        <v>58</v>
      </c>
      <c r="D52" s="106"/>
      <c r="E52" s="106"/>
      <c r="F52" s="118" t="s">
        <v>50</v>
      </c>
      <c r="G52" s="95">
        <v>90</v>
      </c>
      <c r="H52" s="91">
        <f>(H50/360)*G52</f>
        <v>184.953641</v>
      </c>
    </row>
    <row r="53" spans="1:8">
      <c r="A53" s="268" t="s">
        <v>54</v>
      </c>
      <c r="B53" s="268"/>
      <c r="C53" s="268"/>
      <c r="D53" s="268"/>
      <c r="E53" s="268"/>
      <c r="F53" s="268"/>
      <c r="G53" s="269"/>
      <c r="H53" s="269"/>
    </row>
    <row r="54" spans="1:8">
      <c r="G54" s="254"/>
      <c r="H54" s="254"/>
    </row>
    <row r="55" spans="1:8">
      <c r="A55" s="268" t="s">
        <v>17</v>
      </c>
      <c r="B55" s="268"/>
      <c r="C55" s="3" t="s">
        <v>55</v>
      </c>
      <c r="G55" s="269"/>
      <c r="H55" s="269"/>
    </row>
    <row r="56" spans="1:8">
      <c r="C56" s="3" t="s">
        <v>65</v>
      </c>
      <c r="G56" s="254"/>
      <c r="H56" s="254"/>
    </row>
    <row r="57" spans="1:8">
      <c r="G57" s="13"/>
      <c r="H57" s="13"/>
    </row>
    <row r="58" spans="1:8">
      <c r="A58" s="2"/>
      <c r="B58" s="3"/>
      <c r="C58" s="270" t="s">
        <v>18</v>
      </c>
      <c r="D58" s="270"/>
      <c r="E58" s="270"/>
      <c r="F58" s="270"/>
      <c r="G58" s="269" t="s">
        <v>18</v>
      </c>
      <c r="H58" s="269"/>
    </row>
    <row r="59" spans="1:8">
      <c r="A59" s="2"/>
      <c r="B59" s="3"/>
      <c r="C59" s="253" t="s">
        <v>19</v>
      </c>
      <c r="D59" s="253"/>
      <c r="E59" s="253"/>
      <c r="F59" s="253"/>
      <c r="G59" s="254" t="s">
        <v>20</v>
      </c>
      <c r="H59" s="254"/>
    </row>
  </sheetData>
  <sheetProtection password="C23E" sheet="1" objects="1" scenarios="1" selectLockedCells="1" selectUnlockedCells="1"/>
  <mergeCells count="44">
    <mergeCell ref="F1:H1"/>
    <mergeCell ref="A4:H4"/>
    <mergeCell ref="A5:H5"/>
    <mergeCell ref="A7:H7"/>
    <mergeCell ref="A8:G8"/>
    <mergeCell ref="D3:H3"/>
    <mergeCell ref="A9:A10"/>
    <mergeCell ref="B9:B10"/>
    <mergeCell ref="C9:C10"/>
    <mergeCell ref="F9:H9"/>
    <mergeCell ref="E9:E10"/>
    <mergeCell ref="D9:D10"/>
    <mergeCell ref="A20:A21"/>
    <mergeCell ref="B20:B21"/>
    <mergeCell ref="C20:C21"/>
    <mergeCell ref="F20:H20"/>
    <mergeCell ref="A31:A32"/>
    <mergeCell ref="B31:B32"/>
    <mergeCell ref="C31:C32"/>
    <mergeCell ref="F31:H31"/>
    <mergeCell ref="A36:A37"/>
    <mergeCell ref="B36:B37"/>
    <mergeCell ref="C36:C37"/>
    <mergeCell ref="F36:H36"/>
    <mergeCell ref="A41:A42"/>
    <mergeCell ref="B41:B42"/>
    <mergeCell ref="C41:C42"/>
    <mergeCell ref="F41:H41"/>
    <mergeCell ref="C59:F59"/>
    <mergeCell ref="G59:H59"/>
    <mergeCell ref="A45:A46"/>
    <mergeCell ref="B45:B46"/>
    <mergeCell ref="C45:C46"/>
    <mergeCell ref="F45:H45"/>
    <mergeCell ref="D50:E50"/>
    <mergeCell ref="D49:E49"/>
    <mergeCell ref="G54:H54"/>
    <mergeCell ref="A55:B55"/>
    <mergeCell ref="G55:H55"/>
    <mergeCell ref="G56:H56"/>
    <mergeCell ref="C58:F58"/>
    <mergeCell ref="G58:H58"/>
    <mergeCell ref="A53:F53"/>
    <mergeCell ref="G53:H53"/>
  </mergeCell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B27" sqref="B27"/>
    </sheetView>
  </sheetViews>
  <sheetFormatPr defaultRowHeight="15"/>
  <cols>
    <col min="1" max="1" width="6" customWidth="1"/>
    <col min="2" max="2" width="36.42578125" customWidth="1"/>
    <col min="3" max="3" width="19.28515625" customWidth="1"/>
    <col min="4" max="4" width="10.85546875" customWidth="1"/>
    <col min="256" max="256" width="6" customWidth="1"/>
    <col min="257" max="257" width="50.140625" customWidth="1"/>
    <col min="258" max="258" width="19.28515625" customWidth="1"/>
    <col min="259" max="259" width="16.5703125" customWidth="1"/>
    <col min="512" max="512" width="6" customWidth="1"/>
    <col min="513" max="513" width="50.140625" customWidth="1"/>
    <col min="514" max="514" width="19.28515625" customWidth="1"/>
    <col min="515" max="515" width="16.5703125" customWidth="1"/>
    <col min="768" max="768" width="6" customWidth="1"/>
    <col min="769" max="769" width="50.140625" customWidth="1"/>
    <col min="770" max="770" width="19.28515625" customWidth="1"/>
    <col min="771" max="771" width="16.5703125" customWidth="1"/>
    <col min="1024" max="1024" width="6" customWidth="1"/>
    <col min="1025" max="1025" width="50.140625" customWidth="1"/>
    <col min="1026" max="1026" width="19.28515625" customWidth="1"/>
    <col min="1027" max="1027" width="16.5703125" customWidth="1"/>
    <col min="1280" max="1280" width="6" customWidth="1"/>
    <col min="1281" max="1281" width="50.140625" customWidth="1"/>
    <col min="1282" max="1282" width="19.28515625" customWidth="1"/>
    <col min="1283" max="1283" width="16.5703125" customWidth="1"/>
    <col min="1536" max="1536" width="6" customWidth="1"/>
    <col min="1537" max="1537" width="50.140625" customWidth="1"/>
    <col min="1538" max="1538" width="19.28515625" customWidth="1"/>
    <col min="1539" max="1539" width="16.5703125" customWidth="1"/>
    <col min="1792" max="1792" width="6" customWidth="1"/>
    <col min="1793" max="1793" width="50.140625" customWidth="1"/>
    <col min="1794" max="1794" width="19.28515625" customWidth="1"/>
    <col min="1795" max="1795" width="16.5703125" customWidth="1"/>
    <col min="2048" max="2048" width="6" customWidth="1"/>
    <col min="2049" max="2049" width="50.140625" customWidth="1"/>
    <col min="2050" max="2050" width="19.28515625" customWidth="1"/>
    <col min="2051" max="2051" width="16.5703125" customWidth="1"/>
    <col min="2304" max="2304" width="6" customWidth="1"/>
    <col min="2305" max="2305" width="50.140625" customWidth="1"/>
    <col min="2306" max="2306" width="19.28515625" customWidth="1"/>
    <col min="2307" max="2307" width="16.5703125" customWidth="1"/>
    <col min="2560" max="2560" width="6" customWidth="1"/>
    <col min="2561" max="2561" width="50.140625" customWidth="1"/>
    <col min="2562" max="2562" width="19.28515625" customWidth="1"/>
    <col min="2563" max="2563" width="16.5703125" customWidth="1"/>
    <col min="2816" max="2816" width="6" customWidth="1"/>
    <col min="2817" max="2817" width="50.140625" customWidth="1"/>
    <col min="2818" max="2818" width="19.28515625" customWidth="1"/>
    <col min="2819" max="2819" width="16.5703125" customWidth="1"/>
    <col min="3072" max="3072" width="6" customWidth="1"/>
    <col min="3073" max="3073" width="50.140625" customWidth="1"/>
    <col min="3074" max="3074" width="19.28515625" customWidth="1"/>
    <col min="3075" max="3075" width="16.5703125" customWidth="1"/>
    <col min="3328" max="3328" width="6" customWidth="1"/>
    <col min="3329" max="3329" width="50.140625" customWidth="1"/>
    <col min="3330" max="3330" width="19.28515625" customWidth="1"/>
    <col min="3331" max="3331" width="16.5703125" customWidth="1"/>
    <col min="3584" max="3584" width="6" customWidth="1"/>
    <col min="3585" max="3585" width="50.140625" customWidth="1"/>
    <col min="3586" max="3586" width="19.28515625" customWidth="1"/>
    <col min="3587" max="3587" width="16.5703125" customWidth="1"/>
    <col min="3840" max="3840" width="6" customWidth="1"/>
    <col min="3841" max="3841" width="50.140625" customWidth="1"/>
    <col min="3842" max="3842" width="19.28515625" customWidth="1"/>
    <col min="3843" max="3843" width="16.5703125" customWidth="1"/>
    <col min="4096" max="4096" width="6" customWidth="1"/>
    <col min="4097" max="4097" width="50.140625" customWidth="1"/>
    <col min="4098" max="4098" width="19.28515625" customWidth="1"/>
    <col min="4099" max="4099" width="16.5703125" customWidth="1"/>
    <col min="4352" max="4352" width="6" customWidth="1"/>
    <col min="4353" max="4353" width="50.140625" customWidth="1"/>
    <col min="4354" max="4354" width="19.28515625" customWidth="1"/>
    <col min="4355" max="4355" width="16.5703125" customWidth="1"/>
    <col min="4608" max="4608" width="6" customWidth="1"/>
    <col min="4609" max="4609" width="50.140625" customWidth="1"/>
    <col min="4610" max="4610" width="19.28515625" customWidth="1"/>
    <col min="4611" max="4611" width="16.5703125" customWidth="1"/>
    <col min="4864" max="4864" width="6" customWidth="1"/>
    <col min="4865" max="4865" width="50.140625" customWidth="1"/>
    <col min="4866" max="4866" width="19.28515625" customWidth="1"/>
    <col min="4867" max="4867" width="16.5703125" customWidth="1"/>
    <col min="5120" max="5120" width="6" customWidth="1"/>
    <col min="5121" max="5121" width="50.140625" customWidth="1"/>
    <col min="5122" max="5122" width="19.28515625" customWidth="1"/>
    <col min="5123" max="5123" width="16.5703125" customWidth="1"/>
    <col min="5376" max="5376" width="6" customWidth="1"/>
    <col min="5377" max="5377" width="50.140625" customWidth="1"/>
    <col min="5378" max="5378" width="19.28515625" customWidth="1"/>
    <col min="5379" max="5379" width="16.5703125" customWidth="1"/>
    <col min="5632" max="5632" width="6" customWidth="1"/>
    <col min="5633" max="5633" width="50.140625" customWidth="1"/>
    <col min="5634" max="5634" width="19.28515625" customWidth="1"/>
    <col min="5635" max="5635" width="16.5703125" customWidth="1"/>
    <col min="5888" max="5888" width="6" customWidth="1"/>
    <col min="5889" max="5889" width="50.140625" customWidth="1"/>
    <col min="5890" max="5890" width="19.28515625" customWidth="1"/>
    <col min="5891" max="5891" width="16.5703125" customWidth="1"/>
    <col min="6144" max="6144" width="6" customWidth="1"/>
    <col min="6145" max="6145" width="50.140625" customWidth="1"/>
    <col min="6146" max="6146" width="19.28515625" customWidth="1"/>
    <col min="6147" max="6147" width="16.5703125" customWidth="1"/>
    <col min="6400" max="6400" width="6" customWidth="1"/>
    <col min="6401" max="6401" width="50.140625" customWidth="1"/>
    <col min="6402" max="6402" width="19.28515625" customWidth="1"/>
    <col min="6403" max="6403" width="16.5703125" customWidth="1"/>
    <col min="6656" max="6656" width="6" customWidth="1"/>
    <col min="6657" max="6657" width="50.140625" customWidth="1"/>
    <col min="6658" max="6658" width="19.28515625" customWidth="1"/>
    <col min="6659" max="6659" width="16.5703125" customWidth="1"/>
    <col min="6912" max="6912" width="6" customWidth="1"/>
    <col min="6913" max="6913" width="50.140625" customWidth="1"/>
    <col min="6914" max="6914" width="19.28515625" customWidth="1"/>
    <col min="6915" max="6915" width="16.5703125" customWidth="1"/>
    <col min="7168" max="7168" width="6" customWidth="1"/>
    <col min="7169" max="7169" width="50.140625" customWidth="1"/>
    <col min="7170" max="7170" width="19.28515625" customWidth="1"/>
    <col min="7171" max="7171" width="16.5703125" customWidth="1"/>
    <col min="7424" max="7424" width="6" customWidth="1"/>
    <col min="7425" max="7425" width="50.140625" customWidth="1"/>
    <col min="7426" max="7426" width="19.28515625" customWidth="1"/>
    <col min="7427" max="7427" width="16.5703125" customWidth="1"/>
    <col min="7680" max="7680" width="6" customWidth="1"/>
    <col min="7681" max="7681" width="50.140625" customWidth="1"/>
    <col min="7682" max="7682" width="19.28515625" customWidth="1"/>
    <col min="7683" max="7683" width="16.5703125" customWidth="1"/>
    <col min="7936" max="7936" width="6" customWidth="1"/>
    <col min="7937" max="7937" width="50.140625" customWidth="1"/>
    <col min="7938" max="7938" width="19.28515625" customWidth="1"/>
    <col min="7939" max="7939" width="16.5703125" customWidth="1"/>
    <col min="8192" max="8192" width="6" customWidth="1"/>
    <col min="8193" max="8193" width="50.140625" customWidth="1"/>
    <col min="8194" max="8194" width="19.28515625" customWidth="1"/>
    <col min="8195" max="8195" width="16.5703125" customWidth="1"/>
    <col min="8448" max="8448" width="6" customWidth="1"/>
    <col min="8449" max="8449" width="50.140625" customWidth="1"/>
    <col min="8450" max="8450" width="19.28515625" customWidth="1"/>
    <col min="8451" max="8451" width="16.5703125" customWidth="1"/>
    <col min="8704" max="8704" width="6" customWidth="1"/>
    <col min="8705" max="8705" width="50.140625" customWidth="1"/>
    <col min="8706" max="8706" width="19.28515625" customWidth="1"/>
    <col min="8707" max="8707" width="16.5703125" customWidth="1"/>
    <col min="8960" max="8960" width="6" customWidth="1"/>
    <col min="8961" max="8961" width="50.140625" customWidth="1"/>
    <col min="8962" max="8962" width="19.28515625" customWidth="1"/>
    <col min="8963" max="8963" width="16.5703125" customWidth="1"/>
    <col min="9216" max="9216" width="6" customWidth="1"/>
    <col min="9217" max="9217" width="50.140625" customWidth="1"/>
    <col min="9218" max="9218" width="19.28515625" customWidth="1"/>
    <col min="9219" max="9219" width="16.5703125" customWidth="1"/>
    <col min="9472" max="9472" width="6" customWidth="1"/>
    <col min="9473" max="9473" width="50.140625" customWidth="1"/>
    <col min="9474" max="9474" width="19.28515625" customWidth="1"/>
    <col min="9475" max="9475" width="16.5703125" customWidth="1"/>
    <col min="9728" max="9728" width="6" customWidth="1"/>
    <col min="9729" max="9729" width="50.140625" customWidth="1"/>
    <col min="9730" max="9730" width="19.28515625" customWidth="1"/>
    <col min="9731" max="9731" width="16.5703125" customWidth="1"/>
    <col min="9984" max="9984" width="6" customWidth="1"/>
    <col min="9985" max="9985" width="50.140625" customWidth="1"/>
    <col min="9986" max="9986" width="19.28515625" customWidth="1"/>
    <col min="9987" max="9987" width="16.5703125" customWidth="1"/>
    <col min="10240" max="10240" width="6" customWidth="1"/>
    <col min="10241" max="10241" width="50.140625" customWidth="1"/>
    <col min="10242" max="10242" width="19.28515625" customWidth="1"/>
    <col min="10243" max="10243" width="16.5703125" customWidth="1"/>
    <col min="10496" max="10496" width="6" customWidth="1"/>
    <col min="10497" max="10497" width="50.140625" customWidth="1"/>
    <col min="10498" max="10498" width="19.28515625" customWidth="1"/>
    <col min="10499" max="10499" width="16.5703125" customWidth="1"/>
    <col min="10752" max="10752" width="6" customWidth="1"/>
    <col min="10753" max="10753" width="50.140625" customWidth="1"/>
    <col min="10754" max="10754" width="19.28515625" customWidth="1"/>
    <col min="10755" max="10755" width="16.5703125" customWidth="1"/>
    <col min="11008" max="11008" width="6" customWidth="1"/>
    <col min="11009" max="11009" width="50.140625" customWidth="1"/>
    <col min="11010" max="11010" width="19.28515625" customWidth="1"/>
    <col min="11011" max="11011" width="16.5703125" customWidth="1"/>
    <col min="11264" max="11264" width="6" customWidth="1"/>
    <col min="11265" max="11265" width="50.140625" customWidth="1"/>
    <col min="11266" max="11266" width="19.28515625" customWidth="1"/>
    <col min="11267" max="11267" width="16.5703125" customWidth="1"/>
    <col min="11520" max="11520" width="6" customWidth="1"/>
    <col min="11521" max="11521" width="50.140625" customWidth="1"/>
    <col min="11522" max="11522" width="19.28515625" customWidth="1"/>
    <col min="11523" max="11523" width="16.5703125" customWidth="1"/>
    <col min="11776" max="11776" width="6" customWidth="1"/>
    <col min="11777" max="11777" width="50.140625" customWidth="1"/>
    <col min="11778" max="11778" width="19.28515625" customWidth="1"/>
    <col min="11779" max="11779" width="16.5703125" customWidth="1"/>
    <col min="12032" max="12032" width="6" customWidth="1"/>
    <col min="12033" max="12033" width="50.140625" customWidth="1"/>
    <col min="12034" max="12034" width="19.28515625" customWidth="1"/>
    <col min="12035" max="12035" width="16.5703125" customWidth="1"/>
    <col min="12288" max="12288" width="6" customWidth="1"/>
    <col min="12289" max="12289" width="50.140625" customWidth="1"/>
    <col min="12290" max="12290" width="19.28515625" customWidth="1"/>
    <col min="12291" max="12291" width="16.5703125" customWidth="1"/>
    <col min="12544" max="12544" width="6" customWidth="1"/>
    <col min="12545" max="12545" width="50.140625" customWidth="1"/>
    <col min="12546" max="12546" width="19.28515625" customWidth="1"/>
    <col min="12547" max="12547" width="16.5703125" customWidth="1"/>
    <col min="12800" max="12800" width="6" customWidth="1"/>
    <col min="12801" max="12801" width="50.140625" customWidth="1"/>
    <col min="12802" max="12802" width="19.28515625" customWidth="1"/>
    <col min="12803" max="12803" width="16.5703125" customWidth="1"/>
    <col min="13056" max="13056" width="6" customWidth="1"/>
    <col min="13057" max="13057" width="50.140625" customWidth="1"/>
    <col min="13058" max="13058" width="19.28515625" customWidth="1"/>
    <col min="13059" max="13059" width="16.5703125" customWidth="1"/>
    <col min="13312" max="13312" width="6" customWidth="1"/>
    <col min="13313" max="13313" width="50.140625" customWidth="1"/>
    <col min="13314" max="13314" width="19.28515625" customWidth="1"/>
    <col min="13315" max="13315" width="16.5703125" customWidth="1"/>
    <col min="13568" max="13568" width="6" customWidth="1"/>
    <col min="13569" max="13569" width="50.140625" customWidth="1"/>
    <col min="13570" max="13570" width="19.28515625" customWidth="1"/>
    <col min="13571" max="13571" width="16.5703125" customWidth="1"/>
    <col min="13824" max="13824" width="6" customWidth="1"/>
    <col min="13825" max="13825" width="50.140625" customWidth="1"/>
    <col min="13826" max="13826" width="19.28515625" customWidth="1"/>
    <col min="13827" max="13827" width="16.5703125" customWidth="1"/>
    <col min="14080" max="14080" width="6" customWidth="1"/>
    <col min="14081" max="14081" width="50.140625" customWidth="1"/>
    <col min="14082" max="14082" width="19.28515625" customWidth="1"/>
    <col min="14083" max="14083" width="16.5703125" customWidth="1"/>
    <col min="14336" max="14336" width="6" customWidth="1"/>
    <col min="14337" max="14337" width="50.140625" customWidth="1"/>
    <col min="14338" max="14338" width="19.28515625" customWidth="1"/>
    <col min="14339" max="14339" width="16.5703125" customWidth="1"/>
    <col min="14592" max="14592" width="6" customWidth="1"/>
    <col min="14593" max="14593" width="50.140625" customWidth="1"/>
    <col min="14594" max="14594" width="19.28515625" customWidth="1"/>
    <col min="14595" max="14595" width="16.5703125" customWidth="1"/>
    <col min="14848" max="14848" width="6" customWidth="1"/>
    <col min="14849" max="14849" width="50.140625" customWidth="1"/>
    <col min="14850" max="14850" width="19.28515625" customWidth="1"/>
    <col min="14851" max="14851" width="16.5703125" customWidth="1"/>
    <col min="15104" max="15104" width="6" customWidth="1"/>
    <col min="15105" max="15105" width="50.140625" customWidth="1"/>
    <col min="15106" max="15106" width="19.28515625" customWidth="1"/>
    <col min="15107" max="15107" width="16.5703125" customWidth="1"/>
    <col min="15360" max="15360" width="6" customWidth="1"/>
    <col min="15361" max="15361" width="50.140625" customWidth="1"/>
    <col min="15362" max="15362" width="19.28515625" customWidth="1"/>
    <col min="15363" max="15363" width="16.5703125" customWidth="1"/>
    <col min="15616" max="15616" width="6" customWidth="1"/>
    <col min="15617" max="15617" width="50.140625" customWidth="1"/>
    <col min="15618" max="15618" width="19.28515625" customWidth="1"/>
    <col min="15619" max="15619" width="16.5703125" customWidth="1"/>
    <col min="15872" max="15872" width="6" customWidth="1"/>
    <col min="15873" max="15873" width="50.140625" customWidth="1"/>
    <col min="15874" max="15874" width="19.28515625" customWidth="1"/>
    <col min="15875" max="15875" width="16.5703125" customWidth="1"/>
    <col min="16128" max="16128" width="6" customWidth="1"/>
    <col min="16129" max="16129" width="50.140625" customWidth="1"/>
    <col min="16130" max="16130" width="19.28515625" customWidth="1"/>
    <col min="16131" max="16131" width="16.5703125" customWidth="1"/>
  </cols>
  <sheetData>
    <row r="1" spans="1:13" s="3" customFormat="1" ht="12.75">
      <c r="A1" s="121"/>
      <c r="B1" s="120"/>
      <c r="C1" s="120"/>
    </row>
    <row r="2" spans="1:13" s="3" customFormat="1" ht="12.75">
      <c r="A2" s="121"/>
      <c r="B2" s="120"/>
      <c r="C2" s="120"/>
    </row>
    <row r="3" spans="1:13" s="3" customFormat="1" ht="12.75">
      <c r="A3" s="121"/>
      <c r="B3" s="120"/>
      <c r="C3" s="120"/>
    </row>
    <row r="4" spans="1:13" s="4" customFormat="1" ht="11.25">
      <c r="A4" s="291"/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</row>
    <row r="5" spans="1:13" s="4" customFormat="1" ht="11.25">
      <c r="A5" s="291" t="s">
        <v>67</v>
      </c>
      <c r="B5" s="291"/>
      <c r="C5" s="291"/>
      <c r="D5" s="291"/>
    </row>
    <row r="6" spans="1:13" s="4" customFormat="1" ht="11.25">
      <c r="A6" s="291" t="s">
        <v>71</v>
      </c>
      <c r="B6" s="291"/>
      <c r="C6" s="291"/>
      <c r="D6" s="291"/>
      <c r="E6" s="122"/>
      <c r="F6" s="122"/>
      <c r="G6" s="122"/>
      <c r="H6" s="122"/>
      <c r="I6" s="122"/>
      <c r="J6" s="122"/>
      <c r="K6" s="122"/>
      <c r="L6" s="122"/>
      <c r="M6" s="122"/>
    </row>
    <row r="7" spans="1:13" s="4" customFormat="1" ht="11.2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s="3" customFormat="1" ht="18.75" customHeight="1">
      <c r="A8" s="292" t="s">
        <v>74</v>
      </c>
      <c r="B8" s="292"/>
      <c r="C8" s="292"/>
      <c r="D8" s="292"/>
      <c r="E8" s="292"/>
      <c r="F8" s="292"/>
      <c r="G8" s="292"/>
    </row>
    <row r="9" spans="1:13" s="7" customFormat="1" ht="14.1" customHeight="1">
      <c r="A9" s="293" t="s">
        <v>75</v>
      </c>
      <c r="B9" s="293"/>
      <c r="C9" s="293"/>
      <c r="D9" s="293"/>
      <c r="E9" s="293"/>
      <c r="F9" s="293"/>
      <c r="G9" s="139"/>
    </row>
    <row r="11" spans="1:13" ht="16.5" thickBot="1">
      <c r="A11" s="130" t="s">
        <v>52</v>
      </c>
    </row>
    <row r="12" spans="1:13" s="155" customFormat="1" ht="32.25" customHeight="1" thickBot="1">
      <c r="A12" s="145" t="s">
        <v>0</v>
      </c>
      <c r="B12" s="146" t="s">
        <v>1</v>
      </c>
      <c r="C12" s="145" t="s">
        <v>53</v>
      </c>
      <c r="D12" s="145" t="s">
        <v>73</v>
      </c>
    </row>
    <row r="13" spans="1:13" ht="15.75" customHeight="1">
      <c r="A13" s="150">
        <v>1</v>
      </c>
      <c r="B13" s="151" t="s">
        <v>76</v>
      </c>
      <c r="C13" s="141">
        <v>1900619.23</v>
      </c>
      <c r="D13" s="142"/>
    </row>
    <row r="14" spans="1:13" ht="15.75" customHeight="1" thickBot="1">
      <c r="A14" s="152">
        <v>2</v>
      </c>
      <c r="B14" s="153" t="s">
        <v>77</v>
      </c>
      <c r="C14" s="147">
        <v>91754.240000000005</v>
      </c>
      <c r="D14" s="154"/>
    </row>
    <row r="15" spans="1:13" ht="21" customHeight="1" thickBot="1">
      <c r="A15" s="148"/>
      <c r="B15" s="149" t="s">
        <v>59</v>
      </c>
      <c r="C15" s="143">
        <f>SUM(C13:C14)</f>
        <v>1992373.47</v>
      </c>
      <c r="D15" s="144"/>
    </row>
    <row r="16" spans="1:13">
      <c r="A16" s="268" t="s">
        <v>54</v>
      </c>
      <c r="B16" s="268"/>
      <c r="C16" s="268"/>
    </row>
    <row r="18" spans="1:3">
      <c r="A18" s="268"/>
      <c r="B18" s="268"/>
      <c r="C18" s="268"/>
    </row>
    <row r="21" spans="1:3">
      <c r="B21" s="136" t="s">
        <v>61</v>
      </c>
      <c r="C21" s="137" t="s">
        <v>62</v>
      </c>
    </row>
    <row r="22" spans="1:3">
      <c r="B22" s="136" t="s">
        <v>60</v>
      </c>
      <c r="C22" s="133" t="s">
        <v>20</v>
      </c>
    </row>
    <row r="23" spans="1:3">
      <c r="C23" s="119"/>
    </row>
  </sheetData>
  <sheetProtection password="C23E" sheet="1" objects="1" scenarios="1" selectLockedCells="1" selectUnlockedCells="1"/>
  <mergeCells count="7">
    <mergeCell ref="A4:M4"/>
    <mergeCell ref="A5:D5"/>
    <mergeCell ref="A6:D6"/>
    <mergeCell ref="A18:C18"/>
    <mergeCell ref="A8:G8"/>
    <mergeCell ref="A9:F9"/>
    <mergeCell ref="A16:C1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6"/>
  <sheetViews>
    <sheetView tabSelected="1" topLeftCell="A39" workbookViewId="0">
      <selection activeCell="C54" sqref="C54"/>
    </sheetView>
  </sheetViews>
  <sheetFormatPr defaultRowHeight="15"/>
  <cols>
    <col min="1" max="1" width="4.7109375" customWidth="1"/>
    <col min="2" max="2" width="35.140625" customWidth="1"/>
    <col min="3" max="3" width="27" customWidth="1"/>
    <col min="4" max="4" width="9.42578125" customWidth="1"/>
    <col min="5" max="5" width="8.5703125" customWidth="1"/>
    <col min="7" max="7" width="12.140625" customWidth="1"/>
    <col min="8" max="10" width="11.7109375" customWidth="1"/>
    <col min="257" max="257" width="4.7109375" customWidth="1"/>
    <col min="258" max="258" width="40.85546875" customWidth="1"/>
    <col min="259" max="259" width="12" customWidth="1"/>
    <col min="260" max="260" width="13.42578125" customWidth="1"/>
    <col min="261" max="261" width="13.7109375" customWidth="1"/>
    <col min="513" max="513" width="4.7109375" customWidth="1"/>
    <col min="514" max="514" width="40.85546875" customWidth="1"/>
    <col min="515" max="515" width="12" customWidth="1"/>
    <col min="516" max="516" width="13.42578125" customWidth="1"/>
    <col min="517" max="517" width="13.7109375" customWidth="1"/>
    <col min="769" max="769" width="4.7109375" customWidth="1"/>
    <col min="770" max="770" width="40.85546875" customWidth="1"/>
    <col min="771" max="771" width="12" customWidth="1"/>
    <col min="772" max="772" width="13.42578125" customWidth="1"/>
    <col min="773" max="773" width="13.7109375" customWidth="1"/>
    <col min="1025" max="1025" width="4.7109375" customWidth="1"/>
    <col min="1026" max="1026" width="40.85546875" customWidth="1"/>
    <col min="1027" max="1027" width="12" customWidth="1"/>
    <col min="1028" max="1028" width="13.42578125" customWidth="1"/>
    <col min="1029" max="1029" width="13.7109375" customWidth="1"/>
    <col min="1281" max="1281" width="4.7109375" customWidth="1"/>
    <col min="1282" max="1282" width="40.85546875" customWidth="1"/>
    <col min="1283" max="1283" width="12" customWidth="1"/>
    <col min="1284" max="1284" width="13.42578125" customWidth="1"/>
    <col min="1285" max="1285" width="13.7109375" customWidth="1"/>
    <col min="1537" max="1537" width="4.7109375" customWidth="1"/>
    <col min="1538" max="1538" width="40.85546875" customWidth="1"/>
    <col min="1539" max="1539" width="12" customWidth="1"/>
    <col min="1540" max="1540" width="13.42578125" customWidth="1"/>
    <col min="1541" max="1541" width="13.7109375" customWidth="1"/>
    <col min="1793" max="1793" width="4.7109375" customWidth="1"/>
    <col min="1794" max="1794" width="40.85546875" customWidth="1"/>
    <col min="1795" max="1795" width="12" customWidth="1"/>
    <col min="1796" max="1796" width="13.42578125" customWidth="1"/>
    <col min="1797" max="1797" width="13.7109375" customWidth="1"/>
    <col min="2049" max="2049" width="4.7109375" customWidth="1"/>
    <col min="2050" max="2050" width="40.85546875" customWidth="1"/>
    <col min="2051" max="2051" width="12" customWidth="1"/>
    <col min="2052" max="2052" width="13.42578125" customWidth="1"/>
    <col min="2053" max="2053" width="13.7109375" customWidth="1"/>
    <col min="2305" max="2305" width="4.7109375" customWidth="1"/>
    <col min="2306" max="2306" width="40.85546875" customWidth="1"/>
    <col min="2307" max="2307" width="12" customWidth="1"/>
    <col min="2308" max="2308" width="13.42578125" customWidth="1"/>
    <col min="2309" max="2309" width="13.7109375" customWidth="1"/>
    <col min="2561" max="2561" width="4.7109375" customWidth="1"/>
    <col min="2562" max="2562" width="40.85546875" customWidth="1"/>
    <col min="2563" max="2563" width="12" customWidth="1"/>
    <col min="2564" max="2564" width="13.42578125" customWidth="1"/>
    <col min="2565" max="2565" width="13.7109375" customWidth="1"/>
    <col min="2817" max="2817" width="4.7109375" customWidth="1"/>
    <col min="2818" max="2818" width="40.85546875" customWidth="1"/>
    <col min="2819" max="2819" width="12" customWidth="1"/>
    <col min="2820" max="2820" width="13.42578125" customWidth="1"/>
    <col min="2821" max="2821" width="13.7109375" customWidth="1"/>
    <col min="3073" max="3073" width="4.7109375" customWidth="1"/>
    <col min="3074" max="3074" width="40.85546875" customWidth="1"/>
    <col min="3075" max="3075" width="12" customWidth="1"/>
    <col min="3076" max="3076" width="13.42578125" customWidth="1"/>
    <col min="3077" max="3077" width="13.7109375" customWidth="1"/>
    <col min="3329" max="3329" width="4.7109375" customWidth="1"/>
    <col min="3330" max="3330" width="40.85546875" customWidth="1"/>
    <col min="3331" max="3331" width="12" customWidth="1"/>
    <col min="3332" max="3332" width="13.42578125" customWidth="1"/>
    <col min="3333" max="3333" width="13.7109375" customWidth="1"/>
    <col min="3585" max="3585" width="4.7109375" customWidth="1"/>
    <col min="3586" max="3586" width="40.85546875" customWidth="1"/>
    <col min="3587" max="3587" width="12" customWidth="1"/>
    <col min="3588" max="3588" width="13.42578125" customWidth="1"/>
    <col min="3589" max="3589" width="13.7109375" customWidth="1"/>
    <col min="3841" max="3841" width="4.7109375" customWidth="1"/>
    <col min="3842" max="3842" width="40.85546875" customWidth="1"/>
    <col min="3843" max="3843" width="12" customWidth="1"/>
    <col min="3844" max="3844" width="13.42578125" customWidth="1"/>
    <col min="3845" max="3845" width="13.7109375" customWidth="1"/>
    <col min="4097" max="4097" width="4.7109375" customWidth="1"/>
    <col min="4098" max="4098" width="40.85546875" customWidth="1"/>
    <col min="4099" max="4099" width="12" customWidth="1"/>
    <col min="4100" max="4100" width="13.42578125" customWidth="1"/>
    <col min="4101" max="4101" width="13.7109375" customWidth="1"/>
    <col min="4353" max="4353" width="4.7109375" customWidth="1"/>
    <col min="4354" max="4354" width="40.85546875" customWidth="1"/>
    <col min="4355" max="4355" width="12" customWidth="1"/>
    <col min="4356" max="4356" width="13.42578125" customWidth="1"/>
    <col min="4357" max="4357" width="13.7109375" customWidth="1"/>
    <col min="4609" max="4609" width="4.7109375" customWidth="1"/>
    <col min="4610" max="4610" width="40.85546875" customWidth="1"/>
    <col min="4611" max="4611" width="12" customWidth="1"/>
    <col min="4612" max="4612" width="13.42578125" customWidth="1"/>
    <col min="4613" max="4613" width="13.7109375" customWidth="1"/>
    <col min="4865" max="4865" width="4.7109375" customWidth="1"/>
    <col min="4866" max="4866" width="40.85546875" customWidth="1"/>
    <col min="4867" max="4867" width="12" customWidth="1"/>
    <col min="4868" max="4868" width="13.42578125" customWidth="1"/>
    <col min="4869" max="4869" width="13.7109375" customWidth="1"/>
    <col min="5121" max="5121" width="4.7109375" customWidth="1"/>
    <col min="5122" max="5122" width="40.85546875" customWidth="1"/>
    <col min="5123" max="5123" width="12" customWidth="1"/>
    <col min="5124" max="5124" width="13.42578125" customWidth="1"/>
    <col min="5125" max="5125" width="13.7109375" customWidth="1"/>
    <col min="5377" max="5377" width="4.7109375" customWidth="1"/>
    <col min="5378" max="5378" width="40.85546875" customWidth="1"/>
    <col min="5379" max="5379" width="12" customWidth="1"/>
    <col min="5380" max="5380" width="13.42578125" customWidth="1"/>
    <col min="5381" max="5381" width="13.7109375" customWidth="1"/>
    <col min="5633" max="5633" width="4.7109375" customWidth="1"/>
    <col min="5634" max="5634" width="40.85546875" customWidth="1"/>
    <col min="5635" max="5635" width="12" customWidth="1"/>
    <col min="5636" max="5636" width="13.42578125" customWidth="1"/>
    <col min="5637" max="5637" width="13.7109375" customWidth="1"/>
    <col min="5889" max="5889" width="4.7109375" customWidth="1"/>
    <col min="5890" max="5890" width="40.85546875" customWidth="1"/>
    <col min="5891" max="5891" width="12" customWidth="1"/>
    <col min="5892" max="5892" width="13.42578125" customWidth="1"/>
    <col min="5893" max="5893" width="13.7109375" customWidth="1"/>
    <col min="6145" max="6145" width="4.7109375" customWidth="1"/>
    <col min="6146" max="6146" width="40.85546875" customWidth="1"/>
    <col min="6147" max="6147" width="12" customWidth="1"/>
    <col min="6148" max="6148" width="13.42578125" customWidth="1"/>
    <col min="6149" max="6149" width="13.7109375" customWidth="1"/>
    <col min="6401" max="6401" width="4.7109375" customWidth="1"/>
    <col min="6402" max="6402" width="40.85546875" customWidth="1"/>
    <col min="6403" max="6403" width="12" customWidth="1"/>
    <col min="6404" max="6404" width="13.42578125" customWidth="1"/>
    <col min="6405" max="6405" width="13.7109375" customWidth="1"/>
    <col min="6657" max="6657" width="4.7109375" customWidth="1"/>
    <col min="6658" max="6658" width="40.85546875" customWidth="1"/>
    <col min="6659" max="6659" width="12" customWidth="1"/>
    <col min="6660" max="6660" width="13.42578125" customWidth="1"/>
    <col min="6661" max="6661" width="13.7109375" customWidth="1"/>
    <col min="6913" max="6913" width="4.7109375" customWidth="1"/>
    <col min="6914" max="6914" width="40.85546875" customWidth="1"/>
    <col min="6915" max="6915" width="12" customWidth="1"/>
    <col min="6916" max="6916" width="13.42578125" customWidth="1"/>
    <col min="6917" max="6917" width="13.7109375" customWidth="1"/>
    <col min="7169" max="7169" width="4.7109375" customWidth="1"/>
    <col min="7170" max="7170" width="40.85546875" customWidth="1"/>
    <col min="7171" max="7171" width="12" customWidth="1"/>
    <col min="7172" max="7172" width="13.42578125" customWidth="1"/>
    <col min="7173" max="7173" width="13.7109375" customWidth="1"/>
    <col min="7425" max="7425" width="4.7109375" customWidth="1"/>
    <col min="7426" max="7426" width="40.85546875" customWidth="1"/>
    <col min="7427" max="7427" width="12" customWidth="1"/>
    <col min="7428" max="7428" width="13.42578125" customWidth="1"/>
    <col min="7429" max="7429" width="13.7109375" customWidth="1"/>
    <col min="7681" max="7681" width="4.7109375" customWidth="1"/>
    <col min="7682" max="7682" width="40.85546875" customWidth="1"/>
    <col min="7683" max="7683" width="12" customWidth="1"/>
    <col min="7684" max="7684" width="13.42578125" customWidth="1"/>
    <col min="7685" max="7685" width="13.7109375" customWidth="1"/>
    <col min="7937" max="7937" width="4.7109375" customWidth="1"/>
    <col min="7938" max="7938" width="40.85546875" customWidth="1"/>
    <col min="7939" max="7939" width="12" customWidth="1"/>
    <col min="7940" max="7940" width="13.42578125" customWidth="1"/>
    <col min="7941" max="7941" width="13.7109375" customWidth="1"/>
    <col min="8193" max="8193" width="4.7109375" customWidth="1"/>
    <col min="8194" max="8194" width="40.85546875" customWidth="1"/>
    <col min="8195" max="8195" width="12" customWidth="1"/>
    <col min="8196" max="8196" width="13.42578125" customWidth="1"/>
    <col min="8197" max="8197" width="13.7109375" customWidth="1"/>
    <col min="8449" max="8449" width="4.7109375" customWidth="1"/>
    <col min="8450" max="8450" width="40.85546875" customWidth="1"/>
    <col min="8451" max="8451" width="12" customWidth="1"/>
    <col min="8452" max="8452" width="13.42578125" customWidth="1"/>
    <col min="8453" max="8453" width="13.7109375" customWidth="1"/>
    <col min="8705" max="8705" width="4.7109375" customWidth="1"/>
    <col min="8706" max="8706" width="40.85546875" customWidth="1"/>
    <col min="8707" max="8707" width="12" customWidth="1"/>
    <col min="8708" max="8708" width="13.42578125" customWidth="1"/>
    <col min="8709" max="8709" width="13.7109375" customWidth="1"/>
    <col min="8961" max="8961" width="4.7109375" customWidth="1"/>
    <col min="8962" max="8962" width="40.85546875" customWidth="1"/>
    <col min="8963" max="8963" width="12" customWidth="1"/>
    <col min="8964" max="8964" width="13.42578125" customWidth="1"/>
    <col min="8965" max="8965" width="13.7109375" customWidth="1"/>
    <col min="9217" max="9217" width="4.7109375" customWidth="1"/>
    <col min="9218" max="9218" width="40.85546875" customWidth="1"/>
    <col min="9219" max="9219" width="12" customWidth="1"/>
    <col min="9220" max="9220" width="13.42578125" customWidth="1"/>
    <col min="9221" max="9221" width="13.7109375" customWidth="1"/>
    <col min="9473" max="9473" width="4.7109375" customWidth="1"/>
    <col min="9474" max="9474" width="40.85546875" customWidth="1"/>
    <col min="9475" max="9475" width="12" customWidth="1"/>
    <col min="9476" max="9476" width="13.42578125" customWidth="1"/>
    <col min="9477" max="9477" width="13.7109375" customWidth="1"/>
    <col min="9729" max="9729" width="4.7109375" customWidth="1"/>
    <col min="9730" max="9730" width="40.85546875" customWidth="1"/>
    <col min="9731" max="9731" width="12" customWidth="1"/>
    <col min="9732" max="9732" width="13.42578125" customWidth="1"/>
    <col min="9733" max="9733" width="13.7109375" customWidth="1"/>
    <col min="9985" max="9985" width="4.7109375" customWidth="1"/>
    <col min="9986" max="9986" width="40.85546875" customWidth="1"/>
    <col min="9987" max="9987" width="12" customWidth="1"/>
    <col min="9988" max="9988" width="13.42578125" customWidth="1"/>
    <col min="9989" max="9989" width="13.7109375" customWidth="1"/>
    <col min="10241" max="10241" width="4.7109375" customWidth="1"/>
    <col min="10242" max="10242" width="40.85546875" customWidth="1"/>
    <col min="10243" max="10243" width="12" customWidth="1"/>
    <col min="10244" max="10244" width="13.42578125" customWidth="1"/>
    <col min="10245" max="10245" width="13.7109375" customWidth="1"/>
    <col min="10497" max="10497" width="4.7109375" customWidth="1"/>
    <col min="10498" max="10498" width="40.85546875" customWidth="1"/>
    <col min="10499" max="10499" width="12" customWidth="1"/>
    <col min="10500" max="10500" width="13.42578125" customWidth="1"/>
    <col min="10501" max="10501" width="13.7109375" customWidth="1"/>
    <col min="10753" max="10753" width="4.7109375" customWidth="1"/>
    <col min="10754" max="10754" width="40.85546875" customWidth="1"/>
    <col min="10755" max="10755" width="12" customWidth="1"/>
    <col min="10756" max="10756" width="13.42578125" customWidth="1"/>
    <col min="10757" max="10757" width="13.7109375" customWidth="1"/>
    <col min="11009" max="11009" width="4.7109375" customWidth="1"/>
    <col min="11010" max="11010" width="40.85546875" customWidth="1"/>
    <col min="11011" max="11011" width="12" customWidth="1"/>
    <col min="11012" max="11012" width="13.42578125" customWidth="1"/>
    <col min="11013" max="11013" width="13.7109375" customWidth="1"/>
    <col min="11265" max="11265" width="4.7109375" customWidth="1"/>
    <col min="11266" max="11266" width="40.85546875" customWidth="1"/>
    <col min="11267" max="11267" width="12" customWidth="1"/>
    <col min="11268" max="11268" width="13.42578125" customWidth="1"/>
    <col min="11269" max="11269" width="13.7109375" customWidth="1"/>
    <col min="11521" max="11521" width="4.7109375" customWidth="1"/>
    <col min="11522" max="11522" width="40.85546875" customWidth="1"/>
    <col min="11523" max="11523" width="12" customWidth="1"/>
    <col min="11524" max="11524" width="13.42578125" customWidth="1"/>
    <col min="11525" max="11525" width="13.7109375" customWidth="1"/>
    <col min="11777" max="11777" width="4.7109375" customWidth="1"/>
    <col min="11778" max="11778" width="40.85546875" customWidth="1"/>
    <col min="11779" max="11779" width="12" customWidth="1"/>
    <col min="11780" max="11780" width="13.42578125" customWidth="1"/>
    <col min="11781" max="11781" width="13.7109375" customWidth="1"/>
    <col min="12033" max="12033" width="4.7109375" customWidth="1"/>
    <col min="12034" max="12034" width="40.85546875" customWidth="1"/>
    <col min="12035" max="12035" width="12" customWidth="1"/>
    <col min="12036" max="12036" width="13.42578125" customWidth="1"/>
    <col min="12037" max="12037" width="13.7109375" customWidth="1"/>
    <col min="12289" max="12289" width="4.7109375" customWidth="1"/>
    <col min="12290" max="12290" width="40.85546875" customWidth="1"/>
    <col min="12291" max="12291" width="12" customWidth="1"/>
    <col min="12292" max="12292" width="13.42578125" customWidth="1"/>
    <col min="12293" max="12293" width="13.7109375" customWidth="1"/>
    <col min="12545" max="12545" width="4.7109375" customWidth="1"/>
    <col min="12546" max="12546" width="40.85546875" customWidth="1"/>
    <col min="12547" max="12547" width="12" customWidth="1"/>
    <col min="12548" max="12548" width="13.42578125" customWidth="1"/>
    <col min="12549" max="12549" width="13.7109375" customWidth="1"/>
    <col min="12801" max="12801" width="4.7109375" customWidth="1"/>
    <col min="12802" max="12802" width="40.85546875" customWidth="1"/>
    <col min="12803" max="12803" width="12" customWidth="1"/>
    <col min="12804" max="12804" width="13.42578125" customWidth="1"/>
    <col min="12805" max="12805" width="13.7109375" customWidth="1"/>
    <col min="13057" max="13057" width="4.7109375" customWidth="1"/>
    <col min="13058" max="13058" width="40.85546875" customWidth="1"/>
    <col min="13059" max="13059" width="12" customWidth="1"/>
    <col min="13060" max="13060" width="13.42578125" customWidth="1"/>
    <col min="13061" max="13061" width="13.7109375" customWidth="1"/>
    <col min="13313" max="13313" width="4.7109375" customWidth="1"/>
    <col min="13314" max="13314" width="40.85546875" customWidth="1"/>
    <col min="13315" max="13315" width="12" customWidth="1"/>
    <col min="13316" max="13316" width="13.42578125" customWidth="1"/>
    <col min="13317" max="13317" width="13.7109375" customWidth="1"/>
    <col min="13569" max="13569" width="4.7109375" customWidth="1"/>
    <col min="13570" max="13570" width="40.85546875" customWidth="1"/>
    <col min="13571" max="13571" width="12" customWidth="1"/>
    <col min="13572" max="13572" width="13.42578125" customWidth="1"/>
    <col min="13573" max="13573" width="13.7109375" customWidth="1"/>
    <col min="13825" max="13825" width="4.7109375" customWidth="1"/>
    <col min="13826" max="13826" width="40.85546875" customWidth="1"/>
    <col min="13827" max="13827" width="12" customWidth="1"/>
    <col min="13828" max="13828" width="13.42578125" customWidth="1"/>
    <col min="13829" max="13829" width="13.7109375" customWidth="1"/>
    <col min="14081" max="14081" width="4.7109375" customWidth="1"/>
    <col min="14082" max="14082" width="40.85546875" customWidth="1"/>
    <col min="14083" max="14083" width="12" customWidth="1"/>
    <col min="14084" max="14084" width="13.42578125" customWidth="1"/>
    <col min="14085" max="14085" width="13.7109375" customWidth="1"/>
    <col min="14337" max="14337" width="4.7109375" customWidth="1"/>
    <col min="14338" max="14338" width="40.85546875" customWidth="1"/>
    <col min="14339" max="14339" width="12" customWidth="1"/>
    <col min="14340" max="14340" width="13.42578125" customWidth="1"/>
    <col min="14341" max="14341" width="13.7109375" customWidth="1"/>
    <col min="14593" max="14593" width="4.7109375" customWidth="1"/>
    <col min="14594" max="14594" width="40.85546875" customWidth="1"/>
    <col min="14595" max="14595" width="12" customWidth="1"/>
    <col min="14596" max="14596" width="13.42578125" customWidth="1"/>
    <col min="14597" max="14597" width="13.7109375" customWidth="1"/>
    <col min="14849" max="14849" width="4.7109375" customWidth="1"/>
    <col min="14850" max="14850" width="40.85546875" customWidth="1"/>
    <col min="14851" max="14851" width="12" customWidth="1"/>
    <col min="14852" max="14852" width="13.42578125" customWidth="1"/>
    <col min="14853" max="14853" width="13.7109375" customWidth="1"/>
    <col min="15105" max="15105" width="4.7109375" customWidth="1"/>
    <col min="15106" max="15106" width="40.85546875" customWidth="1"/>
    <col min="15107" max="15107" width="12" customWidth="1"/>
    <col min="15108" max="15108" width="13.42578125" customWidth="1"/>
    <col min="15109" max="15109" width="13.7109375" customWidth="1"/>
    <col min="15361" max="15361" width="4.7109375" customWidth="1"/>
    <col min="15362" max="15362" width="40.85546875" customWidth="1"/>
    <col min="15363" max="15363" width="12" customWidth="1"/>
    <col min="15364" max="15364" width="13.42578125" customWidth="1"/>
    <col min="15365" max="15365" width="13.7109375" customWidth="1"/>
    <col min="15617" max="15617" width="4.7109375" customWidth="1"/>
    <col min="15618" max="15618" width="40.85546875" customWidth="1"/>
    <col min="15619" max="15619" width="12" customWidth="1"/>
    <col min="15620" max="15620" width="13.42578125" customWidth="1"/>
    <col min="15621" max="15621" width="13.7109375" customWidth="1"/>
    <col min="15873" max="15873" width="4.7109375" customWidth="1"/>
    <col min="15874" max="15874" width="40.85546875" customWidth="1"/>
    <col min="15875" max="15875" width="12" customWidth="1"/>
    <col min="15876" max="15876" width="13.42578125" customWidth="1"/>
    <col min="15877" max="15877" width="13.7109375" customWidth="1"/>
    <col min="16129" max="16129" width="4.7109375" customWidth="1"/>
    <col min="16130" max="16130" width="40.85546875" customWidth="1"/>
    <col min="16131" max="16131" width="12" customWidth="1"/>
    <col min="16132" max="16132" width="13.42578125" customWidth="1"/>
    <col min="16133" max="16133" width="13.7109375" customWidth="1"/>
  </cols>
  <sheetData>
    <row r="1" spans="1:11" s="3" customFormat="1" ht="12.75">
      <c r="A1" s="133"/>
      <c r="B1" s="132"/>
      <c r="C1" s="132"/>
    </row>
    <row r="2" spans="1:11" s="3" customFormat="1" ht="12.75">
      <c r="A2" s="133"/>
      <c r="B2" s="132"/>
      <c r="C2" s="132"/>
    </row>
    <row r="3" spans="1:11" s="3" customFormat="1" ht="12.75">
      <c r="A3" s="133"/>
      <c r="B3" s="132"/>
      <c r="C3" s="132"/>
    </row>
    <row r="4" spans="1:11" s="4" customFormat="1" ht="16.5" customHeight="1">
      <c r="A4" s="291"/>
      <c r="B4" s="291"/>
      <c r="C4" s="291"/>
      <c r="D4" s="291"/>
      <c r="E4" s="291"/>
      <c r="F4" s="291"/>
      <c r="G4" s="291"/>
      <c r="H4" s="291"/>
      <c r="I4" s="291"/>
      <c r="J4" s="291"/>
      <c r="K4" s="291"/>
    </row>
    <row r="5" spans="1:11" s="4" customFormat="1" ht="21.75" customHeight="1">
      <c r="A5" s="291" t="s">
        <v>68</v>
      </c>
      <c r="B5" s="291"/>
      <c r="C5" s="291"/>
    </row>
    <row r="6" spans="1:11" s="4" customFormat="1" ht="12.75" customHeight="1">
      <c r="A6" s="291" t="s">
        <v>70</v>
      </c>
      <c r="B6" s="291"/>
      <c r="C6" s="291"/>
      <c r="D6" s="134"/>
      <c r="E6" s="134"/>
      <c r="F6" s="134"/>
      <c r="G6" s="134"/>
      <c r="H6" s="134"/>
      <c r="I6" s="134"/>
      <c r="J6" s="134"/>
      <c r="K6" s="134"/>
    </row>
    <row r="7" spans="1:11" s="4" customFormat="1" ht="12.75" customHeight="1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</row>
    <row r="8" spans="1:11" s="3" customFormat="1" ht="18.75" customHeight="1">
      <c r="A8" s="292" t="s">
        <v>74</v>
      </c>
      <c r="B8" s="292"/>
      <c r="C8" s="292"/>
      <c r="D8" s="292"/>
      <c r="E8" s="292"/>
      <c r="F8" s="292"/>
      <c r="G8" s="292"/>
      <c r="H8" s="292"/>
    </row>
    <row r="9" spans="1:11" s="7" customFormat="1" ht="14.1" customHeight="1">
      <c r="A9" s="293" t="s">
        <v>75</v>
      </c>
      <c r="B9" s="293"/>
      <c r="C9" s="293"/>
      <c r="D9" s="293"/>
      <c r="E9" s="293"/>
      <c r="F9" s="293"/>
      <c r="G9" s="293"/>
      <c r="H9" s="139"/>
    </row>
    <row r="11" spans="1:11" ht="18.75" thickBot="1">
      <c r="A11" s="130" t="s">
        <v>72</v>
      </c>
      <c r="B11" s="138"/>
      <c r="D11" s="135"/>
      <c r="E11" s="135"/>
    </row>
    <row r="12" spans="1:11" ht="26.25" thickBot="1">
      <c r="A12" s="156" t="s">
        <v>78</v>
      </c>
      <c r="B12" s="157" t="s">
        <v>143</v>
      </c>
      <c r="C12" s="157" t="s">
        <v>79</v>
      </c>
      <c r="D12" s="157" t="s">
        <v>80</v>
      </c>
      <c r="E12" s="157" t="s">
        <v>81</v>
      </c>
      <c r="F12" s="158" t="s">
        <v>82</v>
      </c>
      <c r="G12" s="158" t="s">
        <v>83</v>
      </c>
      <c r="H12" s="159" t="s">
        <v>84</v>
      </c>
      <c r="I12" s="159" t="s">
        <v>85</v>
      </c>
      <c r="J12" s="160" t="s">
        <v>86</v>
      </c>
    </row>
    <row r="13" spans="1:11" s="140" customFormat="1" ht="16.5" customHeight="1">
      <c r="A13" s="161">
        <v>1</v>
      </c>
      <c r="B13" s="296" t="s">
        <v>144</v>
      </c>
      <c r="C13" s="162" t="s">
        <v>87</v>
      </c>
      <c r="D13" s="163" t="s">
        <v>88</v>
      </c>
      <c r="E13" s="164">
        <v>15</v>
      </c>
      <c r="F13" s="165">
        <f>G13/E13</f>
        <v>819.89799999999991</v>
      </c>
      <c r="G13" s="165">
        <v>12298.47</v>
      </c>
      <c r="H13" s="163"/>
      <c r="I13" s="163"/>
      <c r="J13" s="166">
        <v>12298.47</v>
      </c>
    </row>
    <row r="14" spans="1:11" ht="15.75" customHeight="1">
      <c r="A14" s="167">
        <v>2</v>
      </c>
      <c r="B14" s="297"/>
      <c r="C14" s="168" t="s">
        <v>89</v>
      </c>
      <c r="D14" s="169" t="s">
        <v>88</v>
      </c>
      <c r="E14" s="170">
        <v>1</v>
      </c>
      <c r="F14" s="171">
        <f t="shared" ref="F14:F42" si="0">G14/E14</f>
        <v>1903.52</v>
      </c>
      <c r="G14" s="171">
        <v>1903.52</v>
      </c>
      <c r="H14" s="169"/>
      <c r="I14" s="169"/>
      <c r="J14" s="172">
        <v>1903.52</v>
      </c>
    </row>
    <row r="15" spans="1:11" ht="21" customHeight="1">
      <c r="A15" s="167">
        <v>3</v>
      </c>
      <c r="B15" s="297"/>
      <c r="C15" s="168" t="s">
        <v>90</v>
      </c>
      <c r="D15" s="169" t="s">
        <v>88</v>
      </c>
      <c r="E15" s="170">
        <v>1</v>
      </c>
      <c r="F15" s="171">
        <f t="shared" si="0"/>
        <v>609</v>
      </c>
      <c r="G15" s="171">
        <v>609</v>
      </c>
      <c r="H15" s="169"/>
      <c r="I15" s="169"/>
      <c r="J15" s="172">
        <v>609</v>
      </c>
    </row>
    <row r="16" spans="1:11">
      <c r="A16" s="167">
        <v>4</v>
      </c>
      <c r="B16" s="297"/>
      <c r="C16" s="168" t="s">
        <v>91</v>
      </c>
      <c r="D16" s="169" t="s">
        <v>88</v>
      </c>
      <c r="E16" s="170">
        <v>1</v>
      </c>
      <c r="F16" s="171">
        <f t="shared" si="0"/>
        <v>949</v>
      </c>
      <c r="G16" s="171">
        <v>949</v>
      </c>
      <c r="H16" s="169"/>
      <c r="I16" s="169"/>
      <c r="J16" s="172">
        <v>949</v>
      </c>
    </row>
    <row r="17" spans="1:10">
      <c r="A17" s="167">
        <v>5</v>
      </c>
      <c r="B17" s="297"/>
      <c r="C17" s="168" t="s">
        <v>92</v>
      </c>
      <c r="D17" s="169" t="s">
        <v>88</v>
      </c>
      <c r="E17" s="170">
        <v>1</v>
      </c>
      <c r="F17" s="171">
        <f t="shared" si="0"/>
        <v>162.9</v>
      </c>
      <c r="G17" s="171">
        <v>162.9</v>
      </c>
      <c r="H17" s="169"/>
      <c r="I17" s="169"/>
      <c r="J17" s="172">
        <v>162.9</v>
      </c>
    </row>
    <row r="18" spans="1:10">
      <c r="A18" s="167">
        <v>6</v>
      </c>
      <c r="B18" s="297"/>
      <c r="C18" s="168" t="s">
        <v>93</v>
      </c>
      <c r="D18" s="169" t="s">
        <v>88</v>
      </c>
      <c r="E18" s="170">
        <v>1</v>
      </c>
      <c r="F18" s="171">
        <f t="shared" si="0"/>
        <v>479.9</v>
      </c>
      <c r="G18" s="171">
        <v>479.9</v>
      </c>
      <c r="H18" s="171">
        <v>479.9</v>
      </c>
      <c r="I18" s="171">
        <v>479.9</v>
      </c>
      <c r="J18" s="173"/>
    </row>
    <row r="19" spans="1:10">
      <c r="A19" s="167">
        <v>7</v>
      </c>
      <c r="B19" s="297"/>
      <c r="C19" s="168" t="s">
        <v>94</v>
      </c>
      <c r="D19" s="169" t="s">
        <v>88</v>
      </c>
      <c r="E19" s="170">
        <v>1</v>
      </c>
      <c r="F19" s="171">
        <f t="shared" si="0"/>
        <v>944</v>
      </c>
      <c r="G19" s="171">
        <v>944</v>
      </c>
      <c r="H19" s="169"/>
      <c r="I19" s="169"/>
      <c r="J19" s="172">
        <v>944</v>
      </c>
    </row>
    <row r="20" spans="1:10" ht="15.75" thickBot="1">
      <c r="A20" s="174">
        <v>8</v>
      </c>
      <c r="B20" s="298"/>
      <c r="C20" s="175" t="s">
        <v>95</v>
      </c>
      <c r="D20" s="176" t="s">
        <v>88</v>
      </c>
      <c r="E20" s="177">
        <v>3</v>
      </c>
      <c r="F20" s="178">
        <f t="shared" si="0"/>
        <v>479.90000000000003</v>
      </c>
      <c r="G20" s="178">
        <v>1439.7</v>
      </c>
      <c r="H20" s="178">
        <v>1439.7</v>
      </c>
      <c r="I20" s="178">
        <v>1439.7</v>
      </c>
      <c r="J20" s="179"/>
    </row>
    <row r="21" spans="1:10">
      <c r="A21" s="161">
        <v>9</v>
      </c>
      <c r="B21" s="299" t="s">
        <v>96</v>
      </c>
      <c r="C21" s="180" t="s">
        <v>97</v>
      </c>
      <c r="D21" s="163" t="s">
        <v>88</v>
      </c>
      <c r="E21" s="164">
        <v>2</v>
      </c>
      <c r="F21" s="165">
        <f t="shared" si="0"/>
        <v>132.78</v>
      </c>
      <c r="G21" s="181">
        <v>265.56</v>
      </c>
      <c r="H21" s="165">
        <v>265.56</v>
      </c>
      <c r="I21" s="165">
        <v>265.56</v>
      </c>
      <c r="J21" s="182"/>
    </row>
    <row r="22" spans="1:10">
      <c r="A22" s="167">
        <v>10</v>
      </c>
      <c r="B22" s="300"/>
      <c r="C22" s="183" t="s">
        <v>98</v>
      </c>
      <c r="D22" s="169" t="s">
        <v>88</v>
      </c>
      <c r="E22" s="170">
        <v>1</v>
      </c>
      <c r="F22" s="171">
        <f t="shared" si="0"/>
        <v>82.98</v>
      </c>
      <c r="G22" s="184">
        <v>82.98</v>
      </c>
      <c r="H22" s="171">
        <v>82.98</v>
      </c>
      <c r="I22" s="171">
        <v>82.98</v>
      </c>
      <c r="J22" s="173"/>
    </row>
    <row r="23" spans="1:10">
      <c r="A23" s="167">
        <v>11</v>
      </c>
      <c r="B23" s="300"/>
      <c r="C23" s="183" t="s">
        <v>99</v>
      </c>
      <c r="D23" s="169" t="s">
        <v>88</v>
      </c>
      <c r="E23" s="170">
        <v>4</v>
      </c>
      <c r="F23" s="171">
        <f t="shared" si="0"/>
        <v>26.555</v>
      </c>
      <c r="G23" s="184">
        <v>106.22</v>
      </c>
      <c r="H23" s="171">
        <v>106.22</v>
      </c>
      <c r="I23" s="171">
        <v>106.22</v>
      </c>
      <c r="J23" s="173"/>
    </row>
    <row r="24" spans="1:10" ht="1.5" customHeight="1">
      <c r="A24" s="167">
        <v>12</v>
      </c>
      <c r="B24" s="300"/>
      <c r="C24" s="183" t="s">
        <v>100</v>
      </c>
      <c r="D24" s="169" t="s">
        <v>88</v>
      </c>
      <c r="E24" s="170">
        <v>2</v>
      </c>
      <c r="F24" s="171">
        <f t="shared" si="0"/>
        <v>82.984999999999999</v>
      </c>
      <c r="G24" s="184">
        <v>165.97</v>
      </c>
      <c r="H24" s="171">
        <v>165.97</v>
      </c>
      <c r="I24" s="171">
        <v>165.97</v>
      </c>
      <c r="J24" s="173"/>
    </row>
    <row r="25" spans="1:10" ht="15.75" thickBot="1">
      <c r="A25" s="174">
        <v>13</v>
      </c>
      <c r="B25" s="301"/>
      <c r="C25" s="185" t="s">
        <v>101</v>
      </c>
      <c r="D25" s="176" t="s">
        <v>88</v>
      </c>
      <c r="E25" s="177">
        <v>1</v>
      </c>
      <c r="F25" s="178">
        <f t="shared" si="0"/>
        <v>282.14999999999998</v>
      </c>
      <c r="G25" s="186">
        <v>282.14999999999998</v>
      </c>
      <c r="H25" s="178">
        <v>282.14999999999998</v>
      </c>
      <c r="I25" s="178">
        <v>282.14999999999998</v>
      </c>
      <c r="J25" s="179"/>
    </row>
    <row r="26" spans="1:10">
      <c r="A26" s="161">
        <v>14</v>
      </c>
      <c r="B26" s="296" t="s">
        <v>102</v>
      </c>
      <c r="C26" s="162" t="s">
        <v>103</v>
      </c>
      <c r="D26" s="163" t="s">
        <v>88</v>
      </c>
      <c r="E26" s="164">
        <v>1</v>
      </c>
      <c r="F26" s="165">
        <f t="shared" si="0"/>
        <v>448.12</v>
      </c>
      <c r="G26" s="165">
        <v>448.12</v>
      </c>
      <c r="H26" s="163"/>
      <c r="I26" s="163"/>
      <c r="J26" s="166">
        <v>448.12</v>
      </c>
    </row>
    <row r="27" spans="1:10">
      <c r="A27" s="167">
        <v>15</v>
      </c>
      <c r="B27" s="297"/>
      <c r="C27" s="168" t="s">
        <v>104</v>
      </c>
      <c r="D27" s="169" t="s">
        <v>88</v>
      </c>
      <c r="E27" s="170">
        <v>7</v>
      </c>
      <c r="F27" s="171">
        <f t="shared" si="0"/>
        <v>139.41428571428571</v>
      </c>
      <c r="G27" s="171">
        <v>975.9</v>
      </c>
      <c r="H27" s="169"/>
      <c r="I27" s="169"/>
      <c r="J27" s="172">
        <v>975.9</v>
      </c>
    </row>
    <row r="28" spans="1:10">
      <c r="A28" s="167">
        <v>16</v>
      </c>
      <c r="B28" s="297"/>
      <c r="C28" s="168" t="s">
        <v>105</v>
      </c>
      <c r="D28" s="169" t="s">
        <v>88</v>
      </c>
      <c r="E28" s="170">
        <v>14</v>
      </c>
      <c r="F28" s="171">
        <f t="shared" si="0"/>
        <v>23.235714285714288</v>
      </c>
      <c r="G28" s="171">
        <v>325.3</v>
      </c>
      <c r="H28" s="169"/>
      <c r="I28" s="169"/>
      <c r="J28" s="172">
        <v>325.3</v>
      </c>
    </row>
    <row r="29" spans="1:10">
      <c r="A29" s="167">
        <v>17</v>
      </c>
      <c r="B29" s="297"/>
      <c r="C29" s="168" t="s">
        <v>106</v>
      </c>
      <c r="D29" s="169" t="s">
        <v>88</v>
      </c>
      <c r="E29" s="170">
        <v>1</v>
      </c>
      <c r="F29" s="171">
        <f t="shared" si="0"/>
        <v>26.56</v>
      </c>
      <c r="G29" s="171">
        <v>26.56</v>
      </c>
      <c r="H29" s="169"/>
      <c r="I29" s="169"/>
      <c r="J29" s="172">
        <v>26.56</v>
      </c>
    </row>
    <row r="30" spans="1:10">
      <c r="A30" s="167">
        <v>18</v>
      </c>
      <c r="B30" s="297"/>
      <c r="C30" s="168" t="s">
        <v>107</v>
      </c>
      <c r="D30" s="169" t="s">
        <v>88</v>
      </c>
      <c r="E30" s="170">
        <v>1</v>
      </c>
      <c r="F30" s="171">
        <f t="shared" si="0"/>
        <v>102.9</v>
      </c>
      <c r="G30" s="171">
        <v>102.9</v>
      </c>
      <c r="H30" s="169"/>
      <c r="I30" s="169"/>
      <c r="J30" s="172">
        <v>102.9</v>
      </c>
    </row>
    <row r="31" spans="1:10">
      <c r="A31" s="167">
        <v>19</v>
      </c>
      <c r="B31" s="297"/>
      <c r="C31" s="168" t="s">
        <v>108</v>
      </c>
      <c r="D31" s="169" t="s">
        <v>88</v>
      </c>
      <c r="E31" s="170">
        <v>1</v>
      </c>
      <c r="F31" s="171">
        <f t="shared" si="0"/>
        <v>82.98</v>
      </c>
      <c r="G31" s="171">
        <v>82.98</v>
      </c>
      <c r="H31" s="169"/>
      <c r="I31" s="169"/>
      <c r="J31" s="172">
        <v>82.98</v>
      </c>
    </row>
    <row r="32" spans="1:10">
      <c r="A32" s="167">
        <v>20</v>
      </c>
      <c r="B32" s="297"/>
      <c r="C32" s="168" t="s">
        <v>109</v>
      </c>
      <c r="D32" s="169" t="s">
        <v>88</v>
      </c>
      <c r="E32" s="170">
        <v>1</v>
      </c>
      <c r="F32" s="171">
        <f t="shared" si="0"/>
        <v>82.98</v>
      </c>
      <c r="G32" s="171">
        <v>82.98</v>
      </c>
      <c r="H32" s="169"/>
      <c r="I32" s="169"/>
      <c r="J32" s="172">
        <v>82.98</v>
      </c>
    </row>
    <row r="33" spans="1:10">
      <c r="A33" s="167">
        <v>21</v>
      </c>
      <c r="B33" s="297"/>
      <c r="C33" s="168" t="s">
        <v>110</v>
      </c>
      <c r="D33" s="169" t="s">
        <v>88</v>
      </c>
      <c r="E33" s="170">
        <v>1</v>
      </c>
      <c r="F33" s="171">
        <f t="shared" si="0"/>
        <v>79.67</v>
      </c>
      <c r="G33" s="171">
        <v>79.67</v>
      </c>
      <c r="H33" s="169"/>
      <c r="I33" s="169"/>
      <c r="J33" s="172">
        <v>79.67</v>
      </c>
    </row>
    <row r="34" spans="1:10">
      <c r="A34" s="167">
        <v>22</v>
      </c>
      <c r="B34" s="297"/>
      <c r="C34" s="168" t="s">
        <v>111</v>
      </c>
      <c r="D34" s="169" t="s">
        <v>88</v>
      </c>
      <c r="E34" s="170">
        <v>1</v>
      </c>
      <c r="F34" s="171">
        <f t="shared" si="0"/>
        <v>99.58</v>
      </c>
      <c r="G34" s="170">
        <v>99.58</v>
      </c>
      <c r="H34" s="169"/>
      <c r="I34" s="169"/>
      <c r="J34" s="187">
        <v>99.58</v>
      </c>
    </row>
    <row r="35" spans="1:10">
      <c r="A35" s="167">
        <v>23</v>
      </c>
      <c r="B35" s="297"/>
      <c r="C35" s="168" t="s">
        <v>112</v>
      </c>
      <c r="D35" s="169" t="s">
        <v>88</v>
      </c>
      <c r="E35" s="170">
        <v>2</v>
      </c>
      <c r="F35" s="171">
        <f t="shared" si="0"/>
        <v>116.18</v>
      </c>
      <c r="G35" s="170">
        <v>232.36</v>
      </c>
      <c r="H35" s="169"/>
      <c r="I35" s="169"/>
      <c r="J35" s="187">
        <v>232.36</v>
      </c>
    </row>
    <row r="36" spans="1:10">
      <c r="A36" s="167">
        <v>24</v>
      </c>
      <c r="B36" s="297"/>
      <c r="C36" s="168" t="s">
        <v>113</v>
      </c>
      <c r="D36" s="169" t="s">
        <v>88</v>
      </c>
      <c r="E36" s="170">
        <v>2</v>
      </c>
      <c r="F36" s="171">
        <f t="shared" si="0"/>
        <v>129.45500000000001</v>
      </c>
      <c r="G36" s="170">
        <v>258.91000000000003</v>
      </c>
      <c r="H36" s="169"/>
      <c r="I36" s="169"/>
      <c r="J36" s="187">
        <v>258.91000000000003</v>
      </c>
    </row>
    <row r="37" spans="1:10">
      <c r="A37" s="167">
        <v>25</v>
      </c>
      <c r="B37" s="297"/>
      <c r="C37" s="168" t="s">
        <v>114</v>
      </c>
      <c r="D37" s="169" t="s">
        <v>88</v>
      </c>
      <c r="E37" s="170">
        <v>1</v>
      </c>
      <c r="F37" s="171">
        <f t="shared" si="0"/>
        <v>106.22</v>
      </c>
      <c r="G37" s="170">
        <v>106.22</v>
      </c>
      <c r="H37" s="169"/>
      <c r="I37" s="169"/>
      <c r="J37" s="187">
        <v>106.22</v>
      </c>
    </row>
    <row r="38" spans="1:10">
      <c r="A38" s="167">
        <v>26</v>
      </c>
      <c r="B38" s="297"/>
      <c r="C38" s="168" t="s">
        <v>115</v>
      </c>
      <c r="D38" s="169" t="s">
        <v>88</v>
      </c>
      <c r="E38" s="170">
        <v>1</v>
      </c>
      <c r="F38" s="171">
        <f t="shared" si="0"/>
        <v>185.89</v>
      </c>
      <c r="G38" s="170">
        <v>185.89</v>
      </c>
      <c r="H38" s="169"/>
      <c r="I38" s="169"/>
      <c r="J38" s="187">
        <v>185.89</v>
      </c>
    </row>
    <row r="39" spans="1:10">
      <c r="A39" s="167">
        <v>27</v>
      </c>
      <c r="B39" s="297"/>
      <c r="C39" s="168" t="s">
        <v>116</v>
      </c>
      <c r="D39" s="169" t="s">
        <v>88</v>
      </c>
      <c r="E39" s="170">
        <v>2</v>
      </c>
      <c r="F39" s="171">
        <f t="shared" si="0"/>
        <v>29.875</v>
      </c>
      <c r="G39" s="170">
        <v>59.75</v>
      </c>
      <c r="H39" s="169"/>
      <c r="I39" s="169"/>
      <c r="J39" s="187">
        <v>59.75</v>
      </c>
    </row>
    <row r="40" spans="1:10">
      <c r="A40" s="167">
        <v>28</v>
      </c>
      <c r="B40" s="297"/>
      <c r="C40" s="168" t="s">
        <v>117</v>
      </c>
      <c r="D40" s="169" t="s">
        <v>88</v>
      </c>
      <c r="E40" s="170">
        <v>2</v>
      </c>
      <c r="F40" s="171">
        <f t="shared" si="0"/>
        <v>69.704999999999998</v>
      </c>
      <c r="G40" s="170">
        <v>139.41</v>
      </c>
      <c r="H40" s="169"/>
      <c r="I40" s="169"/>
      <c r="J40" s="187">
        <v>139.41</v>
      </c>
    </row>
    <row r="41" spans="1:10">
      <c r="A41" s="167">
        <v>29</v>
      </c>
      <c r="B41" s="297"/>
      <c r="C41" s="168" t="s">
        <v>118</v>
      </c>
      <c r="D41" s="169" t="s">
        <v>88</v>
      </c>
      <c r="E41" s="170">
        <v>2</v>
      </c>
      <c r="F41" s="171">
        <f t="shared" si="0"/>
        <v>165.97</v>
      </c>
      <c r="G41" s="170">
        <v>331.94</v>
      </c>
      <c r="H41" s="169"/>
      <c r="I41" s="169"/>
      <c r="J41" s="187">
        <v>331.94</v>
      </c>
    </row>
    <row r="42" spans="1:10" ht="15.75" thickBot="1">
      <c r="A42" s="174">
        <v>30</v>
      </c>
      <c r="B42" s="298"/>
      <c r="C42" s="175" t="s">
        <v>119</v>
      </c>
      <c r="D42" s="176" t="s">
        <v>88</v>
      </c>
      <c r="E42" s="177">
        <v>2</v>
      </c>
      <c r="F42" s="178">
        <f t="shared" si="0"/>
        <v>132.77500000000001</v>
      </c>
      <c r="G42" s="177">
        <v>265.55</v>
      </c>
      <c r="H42" s="176"/>
      <c r="I42" s="176"/>
      <c r="J42" s="188">
        <v>265.55</v>
      </c>
    </row>
    <row r="43" spans="1:10">
      <c r="A43" s="189">
        <v>31</v>
      </c>
      <c r="B43" s="308" t="s">
        <v>120</v>
      </c>
      <c r="C43" s="162" t="s">
        <v>121</v>
      </c>
      <c r="D43" s="163" t="s">
        <v>88</v>
      </c>
      <c r="E43" s="190">
        <v>8</v>
      </c>
      <c r="F43" s="191">
        <v>662.87</v>
      </c>
      <c r="G43" s="192">
        <v>5302.96</v>
      </c>
      <c r="H43" s="193"/>
      <c r="I43" s="193"/>
      <c r="J43" s="194">
        <v>5302.96</v>
      </c>
    </row>
    <row r="44" spans="1:10">
      <c r="A44" s="195">
        <v>32</v>
      </c>
      <c r="B44" s="309"/>
      <c r="C44" s="168" t="s">
        <v>122</v>
      </c>
      <c r="D44" s="169" t="s">
        <v>88</v>
      </c>
      <c r="E44" s="196">
        <v>1</v>
      </c>
      <c r="F44" s="197">
        <v>860.37</v>
      </c>
      <c r="G44" s="198">
        <v>860.37</v>
      </c>
      <c r="H44" s="199"/>
      <c r="I44" s="199"/>
      <c r="J44" s="200">
        <v>860.37</v>
      </c>
    </row>
    <row r="45" spans="1:10" ht="15.75" thickBot="1">
      <c r="A45" s="201">
        <v>33</v>
      </c>
      <c r="B45" s="310"/>
      <c r="C45" s="175" t="s">
        <v>123</v>
      </c>
      <c r="D45" s="176" t="s">
        <v>88</v>
      </c>
      <c r="E45" s="202">
        <v>3</v>
      </c>
      <c r="F45" s="203">
        <v>991.87</v>
      </c>
      <c r="G45" s="204">
        <v>2975.61</v>
      </c>
      <c r="H45" s="205"/>
      <c r="I45" s="205"/>
      <c r="J45" s="206">
        <v>2975.61</v>
      </c>
    </row>
    <row r="46" spans="1:10" ht="23.25" thickBot="1">
      <c r="A46" s="207">
        <v>34</v>
      </c>
      <c r="B46" s="251" t="s">
        <v>124</v>
      </c>
      <c r="C46" s="208" t="s">
        <v>125</v>
      </c>
      <c r="D46" s="209" t="s">
        <v>88</v>
      </c>
      <c r="E46" s="210">
        <v>4</v>
      </c>
      <c r="F46" s="211">
        <v>812.77</v>
      </c>
      <c r="G46" s="212">
        <v>3251.08</v>
      </c>
      <c r="H46" s="213"/>
      <c r="I46" s="213"/>
      <c r="J46" s="214">
        <v>3251.08</v>
      </c>
    </row>
    <row r="47" spans="1:10" ht="22.5">
      <c r="A47" s="215">
        <v>35</v>
      </c>
      <c r="B47" s="302" t="s">
        <v>124</v>
      </c>
      <c r="C47" s="216" t="s">
        <v>125</v>
      </c>
      <c r="D47" s="217" t="s">
        <v>88</v>
      </c>
      <c r="E47" s="218">
        <v>1</v>
      </c>
      <c r="F47" s="219">
        <v>812.77</v>
      </c>
      <c r="G47" s="220">
        <v>812.77</v>
      </c>
      <c r="H47" s="221"/>
      <c r="I47" s="221"/>
      <c r="J47" s="222">
        <v>812.77</v>
      </c>
    </row>
    <row r="48" spans="1:10">
      <c r="A48" s="223">
        <v>36</v>
      </c>
      <c r="B48" s="303"/>
      <c r="C48" s="183" t="s">
        <v>126</v>
      </c>
      <c r="D48" s="224" t="s">
        <v>88</v>
      </c>
      <c r="E48" s="196">
        <v>1</v>
      </c>
      <c r="F48" s="197">
        <v>2261</v>
      </c>
      <c r="G48" s="198">
        <v>2261</v>
      </c>
      <c r="H48" s="199"/>
      <c r="I48" s="199"/>
      <c r="J48" s="200">
        <v>2261</v>
      </c>
    </row>
    <row r="49" spans="1:10" ht="24" thickBot="1">
      <c r="A49" s="225">
        <v>37</v>
      </c>
      <c r="B49" s="311"/>
      <c r="C49" s="226" t="s">
        <v>127</v>
      </c>
      <c r="D49" s="227" t="s">
        <v>88</v>
      </c>
      <c r="E49" s="228">
        <v>1</v>
      </c>
      <c r="F49" s="229">
        <v>1904</v>
      </c>
      <c r="G49" s="230">
        <v>1904</v>
      </c>
      <c r="H49" s="231"/>
      <c r="I49" s="231"/>
      <c r="J49" s="232">
        <v>1904</v>
      </c>
    </row>
    <row r="50" spans="1:10">
      <c r="A50" s="233">
        <v>38</v>
      </c>
      <c r="B50" s="308" t="s">
        <v>128</v>
      </c>
      <c r="C50" s="234" t="s">
        <v>129</v>
      </c>
      <c r="D50" s="235" t="s">
        <v>88</v>
      </c>
      <c r="E50" s="190">
        <v>14</v>
      </c>
      <c r="F50" s="191">
        <v>125</v>
      </c>
      <c r="G50" s="192">
        <v>1750</v>
      </c>
      <c r="H50" s="193"/>
      <c r="I50" s="193"/>
      <c r="J50" s="194">
        <v>1750</v>
      </c>
    </row>
    <row r="51" spans="1:10">
      <c r="A51" s="223">
        <v>39</v>
      </c>
      <c r="B51" s="309"/>
      <c r="C51" s="236" t="s">
        <v>130</v>
      </c>
      <c r="D51" s="224" t="s">
        <v>88</v>
      </c>
      <c r="E51" s="196">
        <v>2</v>
      </c>
      <c r="F51" s="197">
        <v>220</v>
      </c>
      <c r="G51" s="198">
        <v>440</v>
      </c>
      <c r="H51" s="199"/>
      <c r="I51" s="199"/>
      <c r="J51" s="200">
        <v>440</v>
      </c>
    </row>
    <row r="52" spans="1:10" ht="15.75" thickBot="1">
      <c r="A52" s="225">
        <v>40</v>
      </c>
      <c r="B52" s="309"/>
      <c r="C52" s="226" t="s">
        <v>131</v>
      </c>
      <c r="D52" s="227" t="s">
        <v>88</v>
      </c>
      <c r="E52" s="228">
        <v>5</v>
      </c>
      <c r="F52" s="229"/>
      <c r="G52" s="230">
        <v>344</v>
      </c>
      <c r="H52" s="231">
        <v>344</v>
      </c>
      <c r="I52" s="231">
        <v>344</v>
      </c>
      <c r="J52" s="232"/>
    </row>
    <row r="53" spans="1:10" ht="40.5" customHeight="1" thickBot="1">
      <c r="A53" s="237">
        <v>41</v>
      </c>
      <c r="B53" s="251" t="s">
        <v>132</v>
      </c>
      <c r="C53" s="238" t="s">
        <v>133</v>
      </c>
      <c r="D53" s="239" t="s">
        <v>88</v>
      </c>
      <c r="E53" s="240">
        <v>4</v>
      </c>
      <c r="F53" s="241">
        <v>736.8</v>
      </c>
      <c r="G53" s="242">
        <v>2947.2</v>
      </c>
      <c r="H53" s="243"/>
      <c r="I53" s="243"/>
      <c r="J53" s="244">
        <v>2947.2</v>
      </c>
    </row>
    <row r="54" spans="1:10" ht="21" customHeight="1">
      <c r="A54" s="233">
        <v>42</v>
      </c>
      <c r="B54" s="302" t="s">
        <v>134</v>
      </c>
      <c r="C54" s="234" t="s">
        <v>135</v>
      </c>
      <c r="D54" s="235" t="s">
        <v>88</v>
      </c>
      <c r="E54" s="190">
        <v>2</v>
      </c>
      <c r="F54" s="191">
        <v>420</v>
      </c>
      <c r="G54" s="192">
        <v>840</v>
      </c>
      <c r="H54" s="193"/>
      <c r="I54" s="193"/>
      <c r="J54" s="194">
        <v>840</v>
      </c>
    </row>
    <row r="55" spans="1:10" ht="27.75" customHeight="1" thickBot="1">
      <c r="A55" s="245">
        <v>43</v>
      </c>
      <c r="B55" s="304"/>
      <c r="C55" s="246" t="s">
        <v>136</v>
      </c>
      <c r="D55" s="247" t="s">
        <v>88</v>
      </c>
      <c r="E55" s="202">
        <v>2</v>
      </c>
      <c r="F55" s="203">
        <v>94.08</v>
      </c>
      <c r="G55" s="204">
        <v>188.16</v>
      </c>
      <c r="H55" s="205"/>
      <c r="I55" s="205"/>
      <c r="J55" s="206">
        <v>188.16</v>
      </c>
    </row>
    <row r="56" spans="1:10" ht="24" customHeight="1">
      <c r="A56" s="233">
        <v>44</v>
      </c>
      <c r="B56" s="302" t="s">
        <v>137</v>
      </c>
      <c r="C56" s="234" t="s">
        <v>138</v>
      </c>
      <c r="D56" s="235" t="s">
        <v>88</v>
      </c>
      <c r="E56" s="190">
        <v>1</v>
      </c>
      <c r="F56" s="191">
        <v>1800</v>
      </c>
      <c r="G56" s="192">
        <v>1800</v>
      </c>
      <c r="H56" s="193"/>
      <c r="I56" s="193"/>
      <c r="J56" s="194">
        <v>1800</v>
      </c>
    </row>
    <row r="57" spans="1:10" ht="23.25" customHeight="1">
      <c r="A57" s="223">
        <v>45</v>
      </c>
      <c r="B57" s="303"/>
      <c r="C57" s="248" t="s">
        <v>139</v>
      </c>
      <c r="D57" s="224" t="s">
        <v>88</v>
      </c>
      <c r="E57" s="196">
        <v>1</v>
      </c>
      <c r="F57" s="197">
        <v>696</v>
      </c>
      <c r="G57" s="198">
        <v>696</v>
      </c>
      <c r="H57" s="199"/>
      <c r="I57" s="199"/>
      <c r="J57" s="200">
        <v>696</v>
      </c>
    </row>
    <row r="58" spans="1:10" ht="14.25" customHeight="1">
      <c r="A58" s="223">
        <v>46</v>
      </c>
      <c r="B58" s="303"/>
      <c r="C58" s="248" t="s">
        <v>140</v>
      </c>
      <c r="D58" s="224" t="s">
        <v>88</v>
      </c>
      <c r="E58" s="196">
        <v>1</v>
      </c>
      <c r="F58" s="197">
        <v>120</v>
      </c>
      <c r="G58" s="198">
        <v>120</v>
      </c>
      <c r="H58" s="199"/>
      <c r="I58" s="199"/>
      <c r="J58" s="200">
        <v>120</v>
      </c>
    </row>
    <row r="59" spans="1:10" ht="27" customHeight="1" thickBot="1">
      <c r="A59" s="245">
        <v>47</v>
      </c>
      <c r="B59" s="304"/>
      <c r="C59" s="246" t="s">
        <v>141</v>
      </c>
      <c r="D59" s="247" t="s">
        <v>88</v>
      </c>
      <c r="E59" s="202">
        <v>20</v>
      </c>
      <c r="F59" s="203">
        <v>456</v>
      </c>
      <c r="G59" s="204">
        <v>9120</v>
      </c>
      <c r="H59" s="205"/>
      <c r="I59" s="205"/>
      <c r="J59" s="206">
        <v>9120</v>
      </c>
    </row>
    <row r="60" spans="1:10" ht="15.75" thickBot="1">
      <c r="A60" s="305" t="s">
        <v>142</v>
      </c>
      <c r="B60" s="306"/>
      <c r="C60" s="306"/>
      <c r="D60" s="306"/>
      <c r="E60" s="306"/>
      <c r="F60" s="307"/>
      <c r="G60" s="249">
        <f>SUM(G13:G59)</f>
        <v>59106.54</v>
      </c>
      <c r="H60" s="249">
        <f>SUM(H13:H52)</f>
        <v>3166.4799999999996</v>
      </c>
      <c r="I60" s="249">
        <f>SUM(I13:I52)</f>
        <v>3166.4799999999996</v>
      </c>
      <c r="J60" s="250">
        <f>SUM(J13:J59)</f>
        <v>55940.06</v>
      </c>
    </row>
    <row r="61" spans="1:10" ht="18">
      <c r="A61" s="130"/>
      <c r="B61" s="138"/>
      <c r="D61" s="135"/>
      <c r="E61" s="135"/>
    </row>
    <row r="62" spans="1:10">
      <c r="A62" s="131" t="s">
        <v>69</v>
      </c>
    </row>
    <row r="65" spans="1:4">
      <c r="A65" s="269" t="s">
        <v>18</v>
      </c>
      <c r="B65" s="269"/>
      <c r="C65" s="269" t="s">
        <v>18</v>
      </c>
      <c r="D65" s="269"/>
    </row>
    <row r="66" spans="1:4">
      <c r="A66" s="254" t="s">
        <v>60</v>
      </c>
      <c r="B66" s="254"/>
      <c r="C66" s="254" t="s">
        <v>20</v>
      </c>
      <c r="D66" s="254"/>
    </row>
  </sheetData>
  <sheetProtection password="C23E" sheet="1" objects="1" scenarios="1" selectLockedCells="1" selectUnlockedCells="1"/>
  <mergeCells count="18">
    <mergeCell ref="A4:K4"/>
    <mergeCell ref="A5:C5"/>
    <mergeCell ref="A6:C6"/>
    <mergeCell ref="A8:H8"/>
    <mergeCell ref="A9:G9"/>
    <mergeCell ref="A65:B65"/>
    <mergeCell ref="C65:D65"/>
    <mergeCell ref="A66:B66"/>
    <mergeCell ref="C66:D66"/>
    <mergeCell ref="B13:B20"/>
    <mergeCell ref="B21:B25"/>
    <mergeCell ref="B56:B59"/>
    <mergeCell ref="A60:F60"/>
    <mergeCell ref="B26:B42"/>
    <mergeCell ref="B43:B45"/>
    <mergeCell ref="B47:B49"/>
    <mergeCell ref="B50:B52"/>
    <mergeCell ref="B54:B5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majetok k 1.7.2015</vt:lpstr>
      <vt:lpstr>nehnuteľnosti k 1.7.2015</vt:lpstr>
      <vt:lpstr>elektronika k 1.7.2015</vt:lpstr>
    </vt:vector>
  </TitlesOfParts>
  <Company>Respect Slovakia s.r.o.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Korbelová</dc:creator>
  <cp:lastModifiedBy>ludka</cp:lastModifiedBy>
  <cp:lastPrinted>2015-06-23T11:17:05Z</cp:lastPrinted>
  <dcterms:created xsi:type="dcterms:W3CDTF">2015-02-03T14:30:29Z</dcterms:created>
  <dcterms:modified xsi:type="dcterms:W3CDTF">2015-06-29T09:05:31Z</dcterms:modified>
</cp:coreProperties>
</file>